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2576" windowHeight="7428" tabRatio="929"/>
  </bookViews>
  <sheets>
    <sheet name="DEFAULTS" sheetId="13" r:id="rId1"/>
    <sheet name="TRUSTEES DEEDS" sheetId="14" r:id="rId2"/>
    <sheet name="RESIDENTIAL RESALES" sheetId="15" r:id="rId3"/>
    <sheet name="OVERALL RESALES" sheetId="16" r:id="rId4"/>
    <sheet name="BUILDER SALES" sheetId="17" r:id="rId5"/>
  </sheets>
  <calcPr calcId="124519"/>
</workbook>
</file>

<file path=xl/calcChain.xml><?xml version="1.0" encoding="utf-8"?>
<calcChain xmlns="http://schemas.openxmlformats.org/spreadsheetml/2006/main">
  <c r="L17" i="17"/>
  <c r="L17" i="16"/>
  <c r="L17" i="15"/>
  <c r="L17" i="14" l="1"/>
  <c r="L17" i="13"/>
  <c r="L16" i="17"/>
  <c r="L16" i="16"/>
  <c r="L16" i="15"/>
  <c r="L16" i="14" l="1"/>
  <c r="L16" i="13"/>
  <c r="L15" i="17"/>
  <c r="L15" i="16"/>
  <c r="L15" i="15"/>
  <c r="L15" i="14" l="1"/>
  <c r="L15" i="13"/>
  <c r="L14" i="17"/>
  <c r="L14" i="16"/>
  <c r="L14" i="15"/>
  <c r="L14" i="14" l="1"/>
  <c r="L14" i="13"/>
  <c r="L13" i="17"/>
  <c r="L13" i="16"/>
  <c r="L13" i="15"/>
  <c r="L13" i="14" l="1"/>
  <c r="L13" i="13"/>
  <c r="L12" i="17"/>
  <c r="L12" i="16"/>
  <c r="L12" i="15"/>
  <c r="L12" i="14" l="1"/>
  <c r="L12" i="13"/>
  <c r="L11" i="15"/>
  <c r="F18" i="14"/>
  <c r="L11" i="17"/>
  <c r="F18"/>
  <c r="F18" i="16"/>
  <c r="F18" i="15"/>
  <c r="L11" i="16"/>
  <c r="L11" i="14" l="1"/>
  <c r="L11" i="13"/>
  <c r="L10" i="17"/>
  <c r="L10" i="16"/>
  <c r="L10" i="15"/>
  <c r="L10" i="14"/>
  <c r="L10" i="13"/>
  <c r="L9" i="17" l="1"/>
  <c r="L9" i="16"/>
  <c r="L9" i="15"/>
  <c r="L9" i="13" l="1"/>
  <c r="L8" i="17"/>
  <c r="L8" i="16"/>
  <c r="L8" i="15"/>
  <c r="L8" i="14" l="1"/>
  <c r="L8" i="13"/>
  <c r="L7" i="17"/>
  <c r="L7" i="16"/>
  <c r="L7" i="15"/>
  <c r="L7" i="14" l="1"/>
  <c r="L7" i="13"/>
  <c r="E18" i="17"/>
  <c r="D18"/>
  <c r="C18"/>
  <c r="B18"/>
  <c r="E18" i="16"/>
  <c r="D18"/>
  <c r="C18"/>
  <c r="B18"/>
  <c r="E18" i="15" l="1"/>
  <c r="D18"/>
  <c r="C18"/>
  <c r="B18"/>
  <c r="E18" i="14"/>
  <c r="D18"/>
  <c r="C18"/>
  <c r="B18"/>
  <c r="E18" i="13"/>
  <c r="D18"/>
  <c r="C18"/>
  <c r="B18"/>
  <c r="L6" i="17" l="1"/>
  <c r="L6" i="16"/>
  <c r="L6" i="15"/>
  <c r="L6" i="14" l="1"/>
  <c r="L6" i="13"/>
  <c r="K18" i="15"/>
  <c r="F18" i="13"/>
  <c r="K18" i="17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18" i="16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J18" i="15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18" i="14"/>
  <c r="J18"/>
  <c r="I18"/>
  <c r="K17"/>
  <c r="I17"/>
  <c r="K16"/>
  <c r="J16"/>
  <c r="I16"/>
  <c r="K15"/>
  <c r="I15"/>
  <c r="K14"/>
  <c r="J14"/>
  <c r="I14"/>
  <c r="K13"/>
  <c r="J13"/>
  <c r="I13"/>
  <c r="K12"/>
  <c r="J12"/>
  <c r="I12"/>
  <c r="K11"/>
  <c r="I11"/>
  <c r="K10"/>
  <c r="J10"/>
  <c r="I10"/>
  <c r="J9"/>
  <c r="I9"/>
  <c r="K8"/>
  <c r="J8"/>
  <c r="I8"/>
  <c r="K7"/>
  <c r="J7"/>
  <c r="I7"/>
  <c r="K6"/>
  <c r="J6"/>
  <c r="I6"/>
  <c r="K17" i="13"/>
  <c r="J17"/>
  <c r="I17"/>
  <c r="K16"/>
  <c r="J16"/>
  <c r="I16"/>
  <c r="J15"/>
  <c r="I15"/>
  <c r="K14"/>
  <c r="J14"/>
  <c r="I14"/>
  <c r="K13"/>
  <c r="J13"/>
  <c r="I13"/>
  <c r="K12"/>
  <c r="K11"/>
  <c r="J11"/>
  <c r="I11"/>
  <c r="K10"/>
  <c r="K9"/>
  <c r="J9"/>
  <c r="I9"/>
  <c r="K8"/>
  <c r="J8"/>
  <c r="I8"/>
  <c r="K7"/>
  <c r="J7"/>
  <c r="I7"/>
  <c r="K6"/>
  <c r="J6"/>
  <c r="I6"/>
  <c r="K18"/>
  <c r="J18"/>
  <c r="I18"/>
  <c r="A2" i="17" l="1"/>
  <c r="A2" i="16"/>
  <c r="A2" i="15"/>
  <c r="A2" i="14"/>
</calcChain>
</file>

<file path=xl/sharedStrings.xml><?xml version="1.0" encoding="utf-8"?>
<sst xmlns="http://schemas.openxmlformats.org/spreadsheetml/2006/main" count="177" uniqueCount="36">
  <si>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</si>
  <si>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</si>
  <si>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</si>
  <si>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</si>
  <si>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</si>
  <si>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</si>
  <si>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</si>
  <si>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</si>
  <si>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</si>
  <si>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</si>
  <si>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</si>
  <si>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</si>
  <si>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OVERALL</t>
  </si>
  <si>
    <t>YEAR TOTAL</t>
  </si>
  <si>
    <t>Month</t>
  </si>
  <si>
    <t>Number of Notices of Default Recorded</t>
  </si>
  <si>
    <t>Number of Trustees Deeds Recorded</t>
  </si>
  <si>
    <t>Number of Residential Resales Recorded</t>
  </si>
  <si>
    <t>Number of Overall Resales Recorded</t>
  </si>
  <si>
    <t>Number of Builder Sales Recorded</t>
  </si>
  <si>
    <t>Information provided by Judson E. Klinger dba Datasource ( www.datasourcenev.com )</t>
  </si>
  <si>
    <t>2021 -v- 2022</t>
  </si>
  <si>
    <t>2022 -v- 2023</t>
  </si>
  <si>
    <t>2023 -v- 2024</t>
  </si>
  <si>
    <t>Summary of Foreclosures Started (2021-2025)</t>
  </si>
  <si>
    <t>SUMMARY OF TRUSTEES DEEDS (Foreclosures Completed 2021-2025)</t>
  </si>
  <si>
    <t>SUMMARY OF RESIDENTIAL RESALES (2021-2025)</t>
  </si>
  <si>
    <t>SUMMARY OF OVERALL RESALES (2021-2025)</t>
  </si>
  <si>
    <t>SUMMARY OF BUILDER SALES (2021-2025)</t>
  </si>
  <si>
    <t>2024 -v- 2025</t>
  </si>
  <si>
    <t>% Increase/Decrease of Notices of Default (2021 - 2025)</t>
  </si>
  <si>
    <t>% Increase/Decrease of Trustees Deeds (2021 - 2025)</t>
  </si>
  <si>
    <t>% Increase/Decrease of Residential Resales (2021 - 2025)</t>
  </si>
  <si>
    <t>% Increase/Decrease of Overall Resales (2021 - 2025)</t>
  </si>
  <si>
    <t>% Increase/Decrease of Builder Sales (2021 - 2025)</t>
  </si>
  <si>
    <t>Updated through February, 2025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</si>
</sst>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/>
    <xf numFmtId="0" fontId="0" fillId="2" borderId="1" xfId="0" applyFill="1" applyBorder="1"/>
    <xf numFmtId="10" fontId="0" fillId="0" borderId="1" xfId="0" applyNumberFormat="1" applyBorder="1"/>
    <xf numFmtId="0" fontId="2" fillId="0" borderId="1" xfId="0" applyFont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0" fontId="5" fillId="3" borderId="1" xfId="0" applyNumberFormat="1" applyFont="1" applyFill="1" applyBorder="1"/>
    <xf numFmtId="0" fontId="0" fillId="4" borderId="1" xfId="0" applyFill="1" applyBorder="1"/>
    <xf numFmtId="10" fontId="0" fillId="4" borderId="1" xfId="0" applyNumberFormat="1" applyFill="1" applyBorder="1"/>
    <xf numFmtId="0" fontId="2" fillId="4" borderId="1" xfId="0" applyFont="1" applyFill="1" applyBorder="1"/>
    <xf numFmtId="10" fontId="0" fillId="5" borderId="1" xfId="0" applyNumberFormat="1" applyFill="1" applyBorder="1"/>
    <xf numFmtId="0" fontId="5" fillId="3" borderId="1" xfId="0" applyFont="1" applyFill="1" applyBorder="1" applyAlignment="1">
      <alignment horizontal="center"/>
    </xf>
    <xf numFmtId="10" fontId="1" fillId="0" borderId="1" xfId="0" applyNumberFormat="1" applyFont="1" applyBorder="1"/>
    <xf numFmtId="10" fontId="1" fillId="5" borderId="1" xfId="0" applyNumberFormat="1" applyFont="1" applyFill="1" applyBorder="1"/>
    <xf numFmtId="10" fontId="1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0" fontId="7" fillId="5" borderId="1" xfId="0" applyNumberFormat="1" applyFont="1" applyFill="1" applyBorder="1"/>
    <xf numFmtId="10" fontId="2" fillId="0" borderId="1" xfId="0" applyNumberFormat="1" applyFont="1" applyBorder="1"/>
    <xf numFmtId="0" fontId="1" fillId="0" borderId="1" xfId="0" applyFont="1" applyBorder="1"/>
    <xf numFmtId="0" fontId="1" fillId="4" borderId="1" xfId="0" applyFont="1" applyFill="1" applyBorder="1"/>
    <xf numFmtId="0" fontId="0" fillId="5" borderId="1" xfId="0" applyFill="1" applyBorder="1"/>
    <xf numFmtId="0" fontId="0" fillId="0" borderId="2" xfId="0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Notices of Default Year Totals (2021-2025)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DEFAULTS!$A$18</c:f>
              <c:strCache>
                <c:ptCount val="1"/>
                <c:pt idx="0">
                  <c:v>YEAR TOTAL</c:v>
                </c:pt>
              </c:strCache>
            </c:strRef>
          </c:tx>
          <c:marker>
            <c:symbol val="none"/>
          </c:marker>
          <c:cat>
            <c:numRef>
              <c:f>DEFAULTS!$B$5:$F$5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DEFAULTS!$B$18:$F$18</c:f>
              <c:numCache>
                <c:formatCode>General</c:formatCode>
                <c:ptCount val="5"/>
                <c:pt idx="0">
                  <c:v>131</c:v>
                </c:pt>
                <c:pt idx="1">
                  <c:v>280</c:v>
                </c:pt>
                <c:pt idx="2">
                  <c:v>293</c:v>
                </c:pt>
                <c:pt idx="3">
                  <c:v>309</c:v>
                </c:pt>
                <c:pt idx="4">
                  <c:v>76</c:v>
                </c:pt>
              </c:numCache>
            </c:numRef>
          </c:val>
        </c:ser>
        <c:marker val="1"/>
        <c:axId val="127133184"/>
        <c:axId val="127134720"/>
      </c:lineChart>
      <c:catAx>
        <c:axId val="127133184"/>
        <c:scaling>
          <c:orientation val="minMax"/>
        </c:scaling>
        <c:axPos val="b"/>
        <c:numFmt formatCode="General" sourceLinked="1"/>
        <c:majorTickMark val="none"/>
        <c:tickLblPos val="nextTo"/>
        <c:crossAx val="127134720"/>
        <c:crosses val="autoZero"/>
        <c:auto val="1"/>
        <c:lblAlgn val="ctr"/>
        <c:lblOffset val="100"/>
      </c:catAx>
      <c:valAx>
        <c:axId val="127134720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7133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Notices</a:t>
            </a:r>
            <a:r>
              <a:rPr lang="en-US" baseline="0"/>
              <a:t> of Default (2021-2025)</a:t>
            </a:r>
            <a:endParaRPr lang="en-US"/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DEFAULTS!$B$5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DEFAULTS!$A$6:$A$17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DEFAULTS!$B$6:$B$17</c:f>
              <c:numCache>
                <c:formatCode>General</c:formatCode>
                <c:ptCount val="12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7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DEFAULTS!$C$5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DEFAULTS!$A$6:$A$17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DEFAULTS!$C$6:$C$17</c:f>
              <c:numCache>
                <c:formatCode>General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31</c:v>
                </c:pt>
                <c:pt idx="3">
                  <c:v>27</c:v>
                </c:pt>
                <c:pt idx="4">
                  <c:v>28</c:v>
                </c:pt>
                <c:pt idx="5">
                  <c:v>25</c:v>
                </c:pt>
                <c:pt idx="6">
                  <c:v>27</c:v>
                </c:pt>
                <c:pt idx="7">
                  <c:v>21</c:v>
                </c:pt>
                <c:pt idx="8">
                  <c:v>23</c:v>
                </c:pt>
                <c:pt idx="9">
                  <c:v>15</c:v>
                </c:pt>
                <c:pt idx="10">
                  <c:v>19</c:v>
                </c:pt>
                <c:pt idx="11">
                  <c:v>28</c:v>
                </c:pt>
              </c:numCache>
            </c:numRef>
          </c:val>
        </c:ser>
        <c:ser>
          <c:idx val="2"/>
          <c:order val="2"/>
          <c:tx>
            <c:strRef>
              <c:f>DEFAULTS!$D$5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DEFAULTS!$A$6:$A$17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DEFAULTS!$D$6:$D$17</c:f>
              <c:numCache>
                <c:formatCode>General</c:formatCode>
                <c:ptCount val="12"/>
                <c:pt idx="0">
                  <c:v>34</c:v>
                </c:pt>
                <c:pt idx="1">
                  <c:v>21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26</c:v>
                </c:pt>
                <c:pt idx="6">
                  <c:v>21</c:v>
                </c:pt>
                <c:pt idx="7">
                  <c:v>35</c:v>
                </c:pt>
                <c:pt idx="8">
                  <c:v>24</c:v>
                </c:pt>
                <c:pt idx="9">
                  <c:v>14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</c:ser>
        <c:ser>
          <c:idx val="3"/>
          <c:order val="3"/>
          <c:tx>
            <c:strRef>
              <c:f>DEFAULTS!$E$5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DEFAULTS!$A$6:$A$17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DEFAULTS!$E$6:$E$17</c:f>
              <c:numCache>
                <c:formatCode>General</c:formatCode>
                <c:ptCount val="12"/>
                <c:pt idx="0">
                  <c:v>29</c:v>
                </c:pt>
                <c:pt idx="1">
                  <c:v>22</c:v>
                </c:pt>
                <c:pt idx="2">
                  <c:v>29</c:v>
                </c:pt>
                <c:pt idx="3">
                  <c:v>37</c:v>
                </c:pt>
                <c:pt idx="4">
                  <c:v>22</c:v>
                </c:pt>
                <c:pt idx="5">
                  <c:v>30</c:v>
                </c:pt>
                <c:pt idx="6">
                  <c:v>26</c:v>
                </c:pt>
                <c:pt idx="7">
                  <c:v>19</c:v>
                </c:pt>
                <c:pt idx="8">
                  <c:v>27</c:v>
                </c:pt>
                <c:pt idx="9">
                  <c:v>20</c:v>
                </c:pt>
                <c:pt idx="10">
                  <c:v>21</c:v>
                </c:pt>
                <c:pt idx="11">
                  <c:v>27</c:v>
                </c:pt>
              </c:numCache>
            </c:numRef>
          </c:val>
        </c:ser>
        <c:ser>
          <c:idx val="4"/>
          <c:order val="4"/>
          <c:tx>
            <c:strRef>
              <c:f>DEFAULTS!$F$5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DEFAULTS!$A$6:$A$17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DEFAULTS!$F$6:$F$17</c:f>
              <c:numCache>
                <c:formatCode>General</c:formatCode>
                <c:ptCount val="12"/>
                <c:pt idx="0">
                  <c:v>24</c:v>
                </c:pt>
                <c:pt idx="1">
                  <c:v>29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27508864"/>
        <c:axId val="127510400"/>
        <c:axId val="0"/>
      </c:bar3DChart>
      <c:catAx>
        <c:axId val="127508864"/>
        <c:scaling>
          <c:orientation val="minMax"/>
        </c:scaling>
        <c:axPos val="b"/>
        <c:numFmt formatCode="General" sourceLinked="1"/>
        <c:majorTickMark val="none"/>
        <c:tickLblPos val="nextTo"/>
        <c:crossAx val="127510400"/>
        <c:crosses val="autoZero"/>
        <c:auto val="1"/>
        <c:lblAlgn val="ctr"/>
        <c:lblOffset val="100"/>
      </c:catAx>
      <c:valAx>
        <c:axId val="127510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 DEFAULTS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750886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Trustees Deeds Year Totals (2021-2025)</a:t>
            </a:r>
            <a:endParaRPr 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'TRUSTEES DEEDS'!$A$18</c:f>
              <c:strCache>
                <c:ptCount val="1"/>
                <c:pt idx="0">
                  <c:v>YEAR TOTAL</c:v>
                </c:pt>
              </c:strCache>
            </c:strRef>
          </c:tx>
          <c:marker>
            <c:symbol val="none"/>
          </c:marker>
          <c:cat>
            <c:numRef>
              <c:f>'TRUSTEES DEEDS'!$B$5:$F$5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'TRUSTEES DEEDS'!$B$18:$F$18</c:f>
              <c:numCache>
                <c:formatCode>General</c:formatCode>
                <c:ptCount val="5"/>
                <c:pt idx="0">
                  <c:v>41</c:v>
                </c:pt>
                <c:pt idx="1">
                  <c:v>54</c:v>
                </c:pt>
                <c:pt idx="2">
                  <c:v>57</c:v>
                </c:pt>
                <c:pt idx="3">
                  <c:v>63</c:v>
                </c:pt>
                <c:pt idx="4">
                  <c:v>17</c:v>
                </c:pt>
              </c:numCache>
            </c:numRef>
          </c:val>
        </c:ser>
        <c:marker val="1"/>
        <c:axId val="127753600"/>
        <c:axId val="127759488"/>
      </c:lineChart>
      <c:catAx>
        <c:axId val="127753600"/>
        <c:scaling>
          <c:orientation val="minMax"/>
        </c:scaling>
        <c:axPos val="b"/>
        <c:numFmt formatCode="General" sourceLinked="1"/>
        <c:majorTickMark val="none"/>
        <c:tickLblPos val="nextTo"/>
        <c:crossAx val="127759488"/>
        <c:crosses val="autoZero"/>
        <c:auto val="1"/>
        <c:lblAlgn val="ctr"/>
        <c:lblOffset val="100"/>
      </c:catAx>
      <c:valAx>
        <c:axId val="127759488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7753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Trustees Deeds (2021-2025)</a:t>
            </a:r>
          </a:p>
        </c:rich>
      </c:tx>
      <c:layout>
        <c:manualLayout>
          <c:xMode val="edge"/>
          <c:yMode val="edge"/>
          <c:x val="0.24983411000792902"/>
          <c:y val="1.6927634363097781E-2"/>
        </c:manualLayout>
      </c:layout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'TRUSTEES DEEDS'!$B$5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'TRUSTEES DEEDS'!$A$6:$A$17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'TRUSTEES DEEDS'!$B$6:$B$17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'TRUSTEES DEEDS'!$C$5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'TRUSTEES DEEDS'!$A$6:$A$17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'TRUSTEES DEEDS'!$C$6:$C$17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'TRUSTEES DEEDS'!$D$5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'TRUSTEES DEEDS'!$A$6:$A$17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'TRUSTEES DEEDS'!$D$6:$D$17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3"/>
          <c:order val="3"/>
          <c:tx>
            <c:strRef>
              <c:f>'TRUSTEES DEEDS'!$E$5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'TRUSTEES DEEDS'!$A$6:$A$17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'TRUSTEES DEEDS'!$E$6:$E$17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4"/>
          <c:order val="4"/>
          <c:tx>
            <c:strRef>
              <c:f>'TRUSTEES DEEDS'!$F$5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'TRUSTEES DEEDS'!$A$6:$A$17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'TRUSTEES DEEDS'!$F$6:$F$17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27805312"/>
        <c:axId val="127806848"/>
        <c:axId val="0"/>
      </c:bar3DChart>
      <c:catAx>
        <c:axId val="127805312"/>
        <c:scaling>
          <c:orientation val="minMax"/>
        </c:scaling>
        <c:axPos val="b"/>
        <c:numFmt formatCode="General" sourceLinked="1"/>
        <c:majorTickMark val="none"/>
        <c:tickLblPos val="nextTo"/>
        <c:crossAx val="127806848"/>
        <c:crosses val="autoZero"/>
        <c:auto val="1"/>
        <c:lblAlgn val="ctr"/>
        <c:lblOffset val="100"/>
      </c:catAx>
      <c:valAx>
        <c:axId val="127806848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780531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Residential Resales Year Totals (2021-2025)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'RESIDENTIAL RESALES'!$A$18</c:f>
              <c:strCache>
                <c:ptCount val="1"/>
                <c:pt idx="0">
                  <c:v>YEAR TOTAL</c:v>
                </c:pt>
              </c:strCache>
            </c:strRef>
          </c:tx>
          <c:marker>
            <c:symbol val="none"/>
          </c:marker>
          <c:cat>
            <c:numRef>
              <c:f>'RESIDENTIAL RESALES'!$B$5:$F$5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'RESIDENTIAL RESALES'!$B$18:$F$18</c:f>
              <c:numCache>
                <c:formatCode>General</c:formatCode>
                <c:ptCount val="5"/>
                <c:pt idx="0">
                  <c:v>9321</c:v>
                </c:pt>
                <c:pt idx="1">
                  <c:v>6915</c:v>
                </c:pt>
                <c:pt idx="2">
                  <c:v>5524</c:v>
                </c:pt>
                <c:pt idx="3">
                  <c:v>5798</c:v>
                </c:pt>
                <c:pt idx="4">
                  <c:v>1282</c:v>
                </c:pt>
              </c:numCache>
            </c:numRef>
          </c:val>
        </c:ser>
        <c:marker val="1"/>
        <c:axId val="127911040"/>
        <c:axId val="127912576"/>
      </c:lineChart>
      <c:catAx>
        <c:axId val="127911040"/>
        <c:scaling>
          <c:orientation val="minMax"/>
        </c:scaling>
        <c:axPos val="b"/>
        <c:numFmt formatCode="General" sourceLinked="1"/>
        <c:majorTickMark val="none"/>
        <c:tickLblPos val="nextTo"/>
        <c:crossAx val="127912576"/>
        <c:crosses val="autoZero"/>
        <c:auto val="1"/>
        <c:lblAlgn val="ctr"/>
        <c:lblOffset val="100"/>
      </c:catAx>
      <c:valAx>
        <c:axId val="127912576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7911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Residential Resales (2021-2025))</a:t>
            </a:r>
            <a:endParaRPr lang="en-US"/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'RESIDENTIAL RESALES'!$B$5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'RESIDENTIAL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'RESIDENTIAL RESALES'!$B$6:$B$17</c:f>
              <c:numCache>
                <c:formatCode>General</c:formatCode>
                <c:ptCount val="12"/>
                <c:pt idx="0">
                  <c:v>522</c:v>
                </c:pt>
                <c:pt idx="1">
                  <c:v>575</c:v>
                </c:pt>
                <c:pt idx="2">
                  <c:v>723</c:v>
                </c:pt>
                <c:pt idx="3">
                  <c:v>884</c:v>
                </c:pt>
                <c:pt idx="4">
                  <c:v>792</c:v>
                </c:pt>
                <c:pt idx="5">
                  <c:v>957</c:v>
                </c:pt>
                <c:pt idx="6">
                  <c:v>890</c:v>
                </c:pt>
                <c:pt idx="7">
                  <c:v>834</c:v>
                </c:pt>
                <c:pt idx="8">
                  <c:v>799</c:v>
                </c:pt>
                <c:pt idx="9">
                  <c:v>776</c:v>
                </c:pt>
                <c:pt idx="10">
                  <c:v>809</c:v>
                </c:pt>
                <c:pt idx="11">
                  <c:v>760</c:v>
                </c:pt>
              </c:numCache>
            </c:numRef>
          </c:val>
        </c:ser>
        <c:ser>
          <c:idx val="1"/>
          <c:order val="1"/>
          <c:tx>
            <c:strRef>
              <c:f>'RESIDENTIAL RESALES'!$C$5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'RESIDENTIAL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'RESIDENTIAL RESALES'!$C$6:$C$17</c:f>
              <c:numCache>
                <c:formatCode>General</c:formatCode>
                <c:ptCount val="12"/>
                <c:pt idx="0">
                  <c:v>550</c:v>
                </c:pt>
                <c:pt idx="1">
                  <c:v>559</c:v>
                </c:pt>
                <c:pt idx="2">
                  <c:v>713</c:v>
                </c:pt>
                <c:pt idx="3">
                  <c:v>709</c:v>
                </c:pt>
                <c:pt idx="4">
                  <c:v>719</c:v>
                </c:pt>
                <c:pt idx="5">
                  <c:v>637</c:v>
                </c:pt>
                <c:pt idx="6">
                  <c:v>546</c:v>
                </c:pt>
                <c:pt idx="7">
                  <c:v>573</c:v>
                </c:pt>
                <c:pt idx="8">
                  <c:v>613</c:v>
                </c:pt>
                <c:pt idx="9">
                  <c:v>455</c:v>
                </c:pt>
                <c:pt idx="10">
                  <c:v>433</c:v>
                </c:pt>
                <c:pt idx="11">
                  <c:v>408</c:v>
                </c:pt>
              </c:numCache>
            </c:numRef>
          </c:val>
        </c:ser>
        <c:ser>
          <c:idx val="2"/>
          <c:order val="2"/>
          <c:tx>
            <c:strRef>
              <c:f>'RESIDENTIAL RESALES'!$D$5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'RESIDENTIAL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'RESIDENTIAL RESALES'!$D$6:$D$17</c:f>
              <c:numCache>
                <c:formatCode>General</c:formatCode>
                <c:ptCount val="12"/>
                <c:pt idx="0">
                  <c:v>280</c:v>
                </c:pt>
                <c:pt idx="1">
                  <c:v>322</c:v>
                </c:pt>
                <c:pt idx="2">
                  <c:v>491</c:v>
                </c:pt>
                <c:pt idx="3">
                  <c:v>447</c:v>
                </c:pt>
                <c:pt idx="4">
                  <c:v>535</c:v>
                </c:pt>
                <c:pt idx="5">
                  <c:v>576</c:v>
                </c:pt>
                <c:pt idx="6">
                  <c:v>578</c:v>
                </c:pt>
                <c:pt idx="7">
                  <c:v>590</c:v>
                </c:pt>
                <c:pt idx="8">
                  <c:v>516</c:v>
                </c:pt>
                <c:pt idx="9">
                  <c:v>449</c:v>
                </c:pt>
                <c:pt idx="10">
                  <c:v>383</c:v>
                </c:pt>
                <c:pt idx="11">
                  <c:v>357</c:v>
                </c:pt>
              </c:numCache>
            </c:numRef>
          </c:val>
        </c:ser>
        <c:ser>
          <c:idx val="3"/>
          <c:order val="3"/>
          <c:tx>
            <c:strRef>
              <c:f>'RESIDENTIAL RESALES'!$E$5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'RESIDENTIAL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'RESIDENTIAL RESALES'!$E$6:$E$17</c:f>
              <c:numCache>
                <c:formatCode>General</c:formatCode>
                <c:ptCount val="12"/>
                <c:pt idx="0">
                  <c:v>318</c:v>
                </c:pt>
                <c:pt idx="1">
                  <c:v>390</c:v>
                </c:pt>
                <c:pt idx="2">
                  <c:v>438</c:v>
                </c:pt>
                <c:pt idx="3">
                  <c:v>510</c:v>
                </c:pt>
                <c:pt idx="4">
                  <c:v>581</c:v>
                </c:pt>
                <c:pt idx="5">
                  <c:v>539</c:v>
                </c:pt>
                <c:pt idx="6">
                  <c:v>573</c:v>
                </c:pt>
                <c:pt idx="7">
                  <c:v>500</c:v>
                </c:pt>
                <c:pt idx="8">
                  <c:v>509</c:v>
                </c:pt>
                <c:pt idx="9">
                  <c:v>545</c:v>
                </c:pt>
                <c:pt idx="10">
                  <c:v>433</c:v>
                </c:pt>
                <c:pt idx="11">
                  <c:v>462</c:v>
                </c:pt>
              </c:numCache>
            </c:numRef>
          </c:val>
        </c:ser>
        <c:ser>
          <c:idx val="4"/>
          <c:order val="4"/>
          <c:tx>
            <c:strRef>
              <c:f>'RESIDENTIAL RESALES'!$F$5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'RESIDENTIAL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'RESIDENTIAL RESALES'!$F$6:$F$17</c:f>
              <c:numCache>
                <c:formatCode>General</c:formatCode>
                <c:ptCount val="12"/>
                <c:pt idx="0">
                  <c:v>367</c:v>
                </c:pt>
                <c:pt idx="1">
                  <c:v>413</c:v>
                </c:pt>
                <c:pt idx="2">
                  <c:v>502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28015744"/>
        <c:axId val="128038016"/>
        <c:axId val="0"/>
      </c:bar3DChart>
      <c:catAx>
        <c:axId val="128015744"/>
        <c:scaling>
          <c:orientation val="minMax"/>
        </c:scaling>
        <c:axPos val="b"/>
        <c:numFmt formatCode="General" sourceLinked="1"/>
        <c:majorTickMark val="none"/>
        <c:tickLblPos val="nextTo"/>
        <c:crossAx val="128038016"/>
        <c:crosses val="autoZero"/>
        <c:auto val="1"/>
        <c:lblAlgn val="ctr"/>
        <c:lblOffset val="100"/>
      </c:catAx>
      <c:valAx>
        <c:axId val="128038016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80157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Overall Resales Year Totals (2021-2025)</a:t>
            </a:r>
            <a:endParaRPr 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'OVERALL RESALES'!$A$18</c:f>
              <c:strCache>
                <c:ptCount val="1"/>
                <c:pt idx="0">
                  <c:v>YEAR TOTAL</c:v>
                </c:pt>
              </c:strCache>
            </c:strRef>
          </c:tx>
          <c:marker>
            <c:symbol val="none"/>
          </c:marker>
          <c:cat>
            <c:numRef>
              <c:f>'OVERALL RESALES'!$B$5:$F$5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'OVERALL RESALES'!$B$18:$F$18</c:f>
              <c:numCache>
                <c:formatCode>General</c:formatCode>
                <c:ptCount val="5"/>
                <c:pt idx="0">
                  <c:v>10741</c:v>
                </c:pt>
                <c:pt idx="1">
                  <c:v>7732</c:v>
                </c:pt>
                <c:pt idx="2">
                  <c:v>6203</c:v>
                </c:pt>
                <c:pt idx="3">
                  <c:v>6538</c:v>
                </c:pt>
                <c:pt idx="4">
                  <c:v>1438</c:v>
                </c:pt>
              </c:numCache>
            </c:numRef>
          </c:val>
        </c:ser>
        <c:marker val="1"/>
        <c:axId val="128072320"/>
        <c:axId val="128094592"/>
      </c:lineChart>
      <c:catAx>
        <c:axId val="128072320"/>
        <c:scaling>
          <c:orientation val="minMax"/>
        </c:scaling>
        <c:axPos val="b"/>
        <c:numFmt formatCode="General" sourceLinked="1"/>
        <c:majorTickMark val="none"/>
        <c:tickLblPos val="nextTo"/>
        <c:crossAx val="128094592"/>
        <c:crosses val="autoZero"/>
        <c:auto val="1"/>
        <c:lblAlgn val="ctr"/>
        <c:lblOffset val="100"/>
      </c:catAx>
      <c:valAx>
        <c:axId val="128094592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8072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Overall Resales (2021-2025)</a:t>
            </a:r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'OVERALL RESALES'!$B$5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'OVERALL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'OVERALL RESALES'!$B$6:$B$17</c:f>
              <c:numCache>
                <c:formatCode>General</c:formatCode>
                <c:ptCount val="12"/>
                <c:pt idx="0">
                  <c:v>616</c:v>
                </c:pt>
                <c:pt idx="1">
                  <c:v>707</c:v>
                </c:pt>
                <c:pt idx="2">
                  <c:v>900</c:v>
                </c:pt>
                <c:pt idx="3">
                  <c:v>1052</c:v>
                </c:pt>
                <c:pt idx="4">
                  <c:v>933</c:v>
                </c:pt>
                <c:pt idx="5">
                  <c:v>1083</c:v>
                </c:pt>
                <c:pt idx="6">
                  <c:v>992</c:v>
                </c:pt>
                <c:pt idx="7">
                  <c:v>919</c:v>
                </c:pt>
                <c:pt idx="8">
                  <c:v>895</c:v>
                </c:pt>
                <c:pt idx="9">
                  <c:v>849</c:v>
                </c:pt>
                <c:pt idx="10">
                  <c:v>906</c:v>
                </c:pt>
                <c:pt idx="11">
                  <c:v>889</c:v>
                </c:pt>
              </c:numCache>
            </c:numRef>
          </c:val>
        </c:ser>
        <c:ser>
          <c:idx val="1"/>
          <c:order val="1"/>
          <c:tx>
            <c:strRef>
              <c:f>'OVERALL RESALES'!$C$5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'OVERALL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'OVERALL RESALES'!$C$6:$C$17</c:f>
              <c:numCache>
                <c:formatCode>General</c:formatCode>
                <c:ptCount val="12"/>
                <c:pt idx="0">
                  <c:v>608</c:v>
                </c:pt>
                <c:pt idx="1">
                  <c:v>643</c:v>
                </c:pt>
                <c:pt idx="2">
                  <c:v>837</c:v>
                </c:pt>
                <c:pt idx="3">
                  <c:v>791</c:v>
                </c:pt>
                <c:pt idx="4">
                  <c:v>793</c:v>
                </c:pt>
                <c:pt idx="5">
                  <c:v>705</c:v>
                </c:pt>
                <c:pt idx="6">
                  <c:v>607</c:v>
                </c:pt>
                <c:pt idx="7">
                  <c:v>635</c:v>
                </c:pt>
                <c:pt idx="8">
                  <c:v>671</c:v>
                </c:pt>
                <c:pt idx="9">
                  <c:v>502</c:v>
                </c:pt>
                <c:pt idx="10">
                  <c:v>477</c:v>
                </c:pt>
                <c:pt idx="11">
                  <c:v>463</c:v>
                </c:pt>
              </c:numCache>
            </c:numRef>
          </c:val>
        </c:ser>
        <c:ser>
          <c:idx val="2"/>
          <c:order val="2"/>
          <c:tx>
            <c:strRef>
              <c:f>'OVERALL RESALES'!$D$5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'OVERALL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'OVERALL RESALES'!$D$6:$D$17</c:f>
              <c:numCache>
                <c:formatCode>General</c:formatCode>
                <c:ptCount val="12"/>
                <c:pt idx="0">
                  <c:v>322</c:v>
                </c:pt>
                <c:pt idx="1">
                  <c:v>361</c:v>
                </c:pt>
                <c:pt idx="2">
                  <c:v>541</c:v>
                </c:pt>
                <c:pt idx="3">
                  <c:v>493</c:v>
                </c:pt>
                <c:pt idx="4">
                  <c:v>594</c:v>
                </c:pt>
                <c:pt idx="5">
                  <c:v>635</c:v>
                </c:pt>
                <c:pt idx="6">
                  <c:v>630</c:v>
                </c:pt>
                <c:pt idx="7">
                  <c:v>658</c:v>
                </c:pt>
                <c:pt idx="8">
                  <c:v>577</c:v>
                </c:pt>
                <c:pt idx="9">
                  <c:v>521</c:v>
                </c:pt>
                <c:pt idx="10">
                  <c:v>450</c:v>
                </c:pt>
                <c:pt idx="11">
                  <c:v>421</c:v>
                </c:pt>
              </c:numCache>
            </c:numRef>
          </c:val>
        </c:ser>
        <c:ser>
          <c:idx val="3"/>
          <c:order val="3"/>
          <c:tx>
            <c:strRef>
              <c:f>'OVERALL RESALES'!$E$5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'OVERALL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'OVERALL RESALES'!$E$6:$E$17</c:f>
              <c:numCache>
                <c:formatCode>General</c:formatCode>
                <c:ptCount val="12"/>
                <c:pt idx="0">
                  <c:v>362</c:v>
                </c:pt>
                <c:pt idx="1">
                  <c:v>453</c:v>
                </c:pt>
                <c:pt idx="2">
                  <c:v>492</c:v>
                </c:pt>
                <c:pt idx="3">
                  <c:v>580</c:v>
                </c:pt>
                <c:pt idx="4">
                  <c:v>657</c:v>
                </c:pt>
                <c:pt idx="5">
                  <c:v>596</c:v>
                </c:pt>
                <c:pt idx="6">
                  <c:v>637</c:v>
                </c:pt>
                <c:pt idx="7">
                  <c:v>568</c:v>
                </c:pt>
                <c:pt idx="8">
                  <c:v>563</c:v>
                </c:pt>
                <c:pt idx="9">
                  <c:v>614</c:v>
                </c:pt>
                <c:pt idx="10">
                  <c:v>490</c:v>
                </c:pt>
                <c:pt idx="11">
                  <c:v>526</c:v>
                </c:pt>
              </c:numCache>
            </c:numRef>
          </c:val>
        </c:ser>
        <c:ser>
          <c:idx val="4"/>
          <c:order val="4"/>
          <c:tx>
            <c:strRef>
              <c:f>'OVERALL RESALES'!$F$5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'OVERALL RESALES'!$A$6:$A$17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'OVERALL RESALES'!$F$6:$F$17</c:f>
              <c:numCache>
                <c:formatCode>General</c:formatCode>
                <c:ptCount val="12"/>
                <c:pt idx="0">
                  <c:v>416</c:v>
                </c:pt>
                <c:pt idx="1">
                  <c:v>463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28124032"/>
        <c:axId val="128125568"/>
        <c:axId val="0"/>
      </c:bar3DChart>
      <c:catAx>
        <c:axId val="128124032"/>
        <c:scaling>
          <c:orientation val="minMax"/>
        </c:scaling>
        <c:axPos val="b"/>
        <c:numFmt formatCode="General" sourceLinked="1"/>
        <c:majorTickMark val="none"/>
        <c:tickLblPos val="nextTo"/>
        <c:crossAx val="128125568"/>
        <c:crosses val="autoZero"/>
        <c:auto val="1"/>
        <c:lblAlgn val="ctr"/>
        <c:lblOffset val="100"/>
      </c:catAx>
      <c:valAx>
        <c:axId val="128125568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81240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Builder Sales Year Totals (2021-2025)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'BUILDER SALES'!$A$18</c:f>
              <c:strCache>
                <c:ptCount val="1"/>
                <c:pt idx="0">
                  <c:v>YEAR TOTAL</c:v>
                </c:pt>
              </c:strCache>
            </c:strRef>
          </c:tx>
          <c:marker>
            <c:symbol val="none"/>
          </c:marker>
          <c:cat>
            <c:numRef>
              <c:f>'BUILDER SALES'!$B$5:$F$5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'BUILDER SALES'!$B$18:$F$18</c:f>
              <c:numCache>
                <c:formatCode>General</c:formatCode>
                <c:ptCount val="5"/>
                <c:pt idx="0">
                  <c:v>2489</c:v>
                </c:pt>
                <c:pt idx="1">
                  <c:v>2040</c:v>
                </c:pt>
                <c:pt idx="2">
                  <c:v>1388</c:v>
                </c:pt>
                <c:pt idx="3">
                  <c:v>1472</c:v>
                </c:pt>
                <c:pt idx="4">
                  <c:v>330</c:v>
                </c:pt>
              </c:numCache>
            </c:numRef>
          </c:val>
        </c:ser>
        <c:marker val="1"/>
        <c:axId val="128213376"/>
        <c:axId val="128214912"/>
      </c:lineChart>
      <c:catAx>
        <c:axId val="128213376"/>
        <c:scaling>
          <c:orientation val="minMax"/>
        </c:scaling>
        <c:axPos val="b"/>
        <c:numFmt formatCode="General" sourceLinked="1"/>
        <c:majorTickMark val="none"/>
        <c:tickLblPos val="nextTo"/>
        <c:crossAx val="128214912"/>
        <c:crosses val="autoZero"/>
        <c:auto val="1"/>
        <c:lblAlgn val="ctr"/>
        <c:lblOffset val="100"/>
      </c:catAx>
      <c:valAx>
        <c:axId val="128214912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8213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Monthly Builder Sales (2021-2025)</a:t>
            </a:r>
            <a:endParaRPr lang="en-US"/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'BUILDER SALES'!$B$5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'BUILDER 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'BUILDER SALES'!$B$6:$B$17</c:f>
              <c:numCache>
                <c:formatCode>General</c:formatCode>
                <c:ptCount val="12"/>
                <c:pt idx="0">
                  <c:v>184</c:v>
                </c:pt>
                <c:pt idx="1">
                  <c:v>182</c:v>
                </c:pt>
                <c:pt idx="2">
                  <c:v>210</c:v>
                </c:pt>
                <c:pt idx="3">
                  <c:v>215</c:v>
                </c:pt>
                <c:pt idx="4">
                  <c:v>218</c:v>
                </c:pt>
                <c:pt idx="5">
                  <c:v>210</c:v>
                </c:pt>
                <c:pt idx="6">
                  <c:v>242</c:v>
                </c:pt>
                <c:pt idx="7">
                  <c:v>208</c:v>
                </c:pt>
                <c:pt idx="8">
                  <c:v>220</c:v>
                </c:pt>
                <c:pt idx="9">
                  <c:v>217</c:v>
                </c:pt>
                <c:pt idx="10">
                  <c:v>202</c:v>
                </c:pt>
                <c:pt idx="11">
                  <c:v>181</c:v>
                </c:pt>
              </c:numCache>
            </c:numRef>
          </c:val>
        </c:ser>
        <c:ser>
          <c:idx val="1"/>
          <c:order val="1"/>
          <c:tx>
            <c:strRef>
              <c:f>'BUILDER SALES'!$C$5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'BUILDER 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'BUILDER SALES'!$C$6:$C$17</c:f>
              <c:numCache>
                <c:formatCode>General</c:formatCode>
                <c:ptCount val="12"/>
                <c:pt idx="0">
                  <c:v>165</c:v>
                </c:pt>
                <c:pt idx="1">
                  <c:v>162</c:v>
                </c:pt>
                <c:pt idx="2">
                  <c:v>190</c:v>
                </c:pt>
                <c:pt idx="3">
                  <c:v>189</c:v>
                </c:pt>
                <c:pt idx="4">
                  <c:v>176</c:v>
                </c:pt>
                <c:pt idx="5">
                  <c:v>178</c:v>
                </c:pt>
                <c:pt idx="6">
                  <c:v>173</c:v>
                </c:pt>
                <c:pt idx="7">
                  <c:v>195</c:v>
                </c:pt>
                <c:pt idx="8">
                  <c:v>179</c:v>
                </c:pt>
                <c:pt idx="9">
                  <c:v>200</c:v>
                </c:pt>
                <c:pt idx="10">
                  <c:v>103</c:v>
                </c:pt>
                <c:pt idx="11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'BUILDER SALES'!$D$5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'BUILDER 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'BUILDER SALES'!$D$6:$D$17</c:f>
              <c:numCache>
                <c:formatCode>General</c:formatCode>
                <c:ptCount val="12"/>
                <c:pt idx="0">
                  <c:v>121</c:v>
                </c:pt>
                <c:pt idx="1">
                  <c:v>102</c:v>
                </c:pt>
                <c:pt idx="2">
                  <c:v>117</c:v>
                </c:pt>
                <c:pt idx="3">
                  <c:v>141</c:v>
                </c:pt>
                <c:pt idx="4">
                  <c:v>133</c:v>
                </c:pt>
                <c:pt idx="5">
                  <c:v>116</c:v>
                </c:pt>
                <c:pt idx="6">
                  <c:v>90</c:v>
                </c:pt>
                <c:pt idx="7">
                  <c:v>108</c:v>
                </c:pt>
                <c:pt idx="8">
                  <c:v>115</c:v>
                </c:pt>
                <c:pt idx="9">
                  <c:v>114</c:v>
                </c:pt>
                <c:pt idx="10">
                  <c:v>130</c:v>
                </c:pt>
                <c:pt idx="11">
                  <c:v>101</c:v>
                </c:pt>
              </c:numCache>
            </c:numRef>
          </c:val>
        </c:ser>
        <c:ser>
          <c:idx val="3"/>
          <c:order val="3"/>
          <c:tx>
            <c:strRef>
              <c:f>'BUILDER SALES'!$E$5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'BUILDER 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'BUILDER SALES'!$E$6:$E$17</c:f>
              <c:numCache>
                <c:formatCode>General</c:formatCode>
                <c:ptCount val="12"/>
                <c:pt idx="0">
                  <c:v>113</c:v>
                </c:pt>
                <c:pt idx="1">
                  <c:v>132</c:v>
                </c:pt>
                <c:pt idx="2">
                  <c:v>116</c:v>
                </c:pt>
                <c:pt idx="3">
                  <c:v>123</c:v>
                </c:pt>
                <c:pt idx="4">
                  <c:v>124</c:v>
                </c:pt>
                <c:pt idx="5">
                  <c:v>101</c:v>
                </c:pt>
                <c:pt idx="6">
                  <c:v>114</c:v>
                </c:pt>
                <c:pt idx="7">
                  <c:v>155</c:v>
                </c:pt>
                <c:pt idx="8">
                  <c:v>141</c:v>
                </c:pt>
                <c:pt idx="9">
                  <c:v>150</c:v>
                </c:pt>
                <c:pt idx="10">
                  <c:v>80</c:v>
                </c:pt>
                <c:pt idx="11">
                  <c:v>123</c:v>
                </c:pt>
              </c:numCache>
            </c:numRef>
          </c:val>
        </c:ser>
        <c:ser>
          <c:idx val="4"/>
          <c:order val="4"/>
          <c:tx>
            <c:strRef>
              <c:f>'BUILDER SALES'!$F$5</c:f>
              <c:strCache>
                <c:ptCount val="1"/>
                <c:pt idx="0">
                  <c:v>2025</c:v>
                </c:pt>
              </c:strCache>
            </c:strRef>
          </c:tx>
          <c:cat>
            <c:strRef>
              <c:f>'BUILDER SALES'!$A$6:$A$17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'BUILDER SALES'!$F$6:$F$17</c:f>
              <c:numCache>
                <c:formatCode>General</c:formatCode>
                <c:ptCount val="12"/>
                <c:pt idx="0">
                  <c:v>102</c:v>
                </c:pt>
                <c:pt idx="1">
                  <c:v>115</c:v>
                </c:pt>
                <c:pt idx="2">
                  <c:v>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128334464"/>
        <c:axId val="128344448"/>
        <c:axId val="0"/>
      </c:bar3DChart>
      <c:catAx>
        <c:axId val="128334464"/>
        <c:scaling>
          <c:orientation val="minMax"/>
        </c:scaling>
        <c:axPos val="b"/>
        <c:numFmt formatCode="General" sourceLinked="1"/>
        <c:majorTickMark val="none"/>
        <c:tickLblPos val="nextTo"/>
        <c:crossAx val="128344448"/>
        <c:crosses val="autoZero"/>
        <c:auto val="1"/>
        <c:lblAlgn val="ctr"/>
        <c:lblOffset val="100"/>
      </c:catAx>
      <c:valAx>
        <c:axId val="128344448"/>
        <c:scaling>
          <c:orientation val="minMax"/>
        </c:scaling>
        <c:axPos val="l"/>
        <c:majorGridlines/>
        <c:title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12833446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9525</xdr:rowOff>
    </xdr:from>
    <xdr:to>
      <xdr:col>7</xdr:col>
      <xdr:colOff>28575</xdr:colOff>
      <xdr:row>46</xdr:row>
      <xdr:rowOff>9525</xdr:rowOff>
    </xdr:to>
    <xdr:graphicFrame macro="">
      <xdr:nvGraphicFramePr>
        <xdr:cNvPr id="4199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18</xdr:row>
      <xdr:rowOff>161925</xdr:rowOff>
    </xdr:from>
    <xdr:to>
      <xdr:col>15</xdr:col>
      <xdr:colOff>600075</xdr:colOff>
      <xdr:row>45</xdr:row>
      <xdr:rowOff>161925</xdr:rowOff>
    </xdr:to>
    <xdr:graphicFrame macro="">
      <xdr:nvGraphicFramePr>
        <xdr:cNvPr id="4199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6</xdr:col>
      <xdr:colOff>762000</xdr:colOff>
      <xdr:row>46</xdr:row>
      <xdr:rowOff>0</xdr:rowOff>
    </xdr:to>
    <xdr:graphicFrame macro="">
      <xdr:nvGraphicFramePr>
        <xdr:cNvPr id="4864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19</xdr:row>
      <xdr:rowOff>9525</xdr:rowOff>
    </xdr:from>
    <xdr:to>
      <xdr:col>16</xdr:col>
      <xdr:colOff>9525</xdr:colOff>
      <xdr:row>45</xdr:row>
      <xdr:rowOff>152400</xdr:rowOff>
    </xdr:to>
    <xdr:graphicFrame macro="">
      <xdr:nvGraphicFramePr>
        <xdr:cNvPr id="4864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9525</xdr:rowOff>
    </xdr:from>
    <xdr:to>
      <xdr:col>6</xdr:col>
      <xdr:colOff>762000</xdr:colOff>
      <xdr:row>46</xdr:row>
      <xdr:rowOff>0</xdr:rowOff>
    </xdr:to>
    <xdr:graphicFrame macro="">
      <xdr:nvGraphicFramePr>
        <xdr:cNvPr id="5100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18</xdr:row>
      <xdr:rowOff>161925</xdr:rowOff>
    </xdr:from>
    <xdr:to>
      <xdr:col>16</xdr:col>
      <xdr:colOff>0</xdr:colOff>
      <xdr:row>45</xdr:row>
      <xdr:rowOff>142875</xdr:rowOff>
    </xdr:to>
    <xdr:graphicFrame macro="">
      <xdr:nvGraphicFramePr>
        <xdr:cNvPr id="5100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9525</xdr:rowOff>
    </xdr:from>
    <xdr:to>
      <xdr:col>6</xdr:col>
      <xdr:colOff>762000</xdr:colOff>
      <xdr:row>46</xdr:row>
      <xdr:rowOff>0</xdr:rowOff>
    </xdr:to>
    <xdr:graphicFrame macro="">
      <xdr:nvGraphicFramePr>
        <xdr:cNvPr id="513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19</xdr:row>
      <xdr:rowOff>9525</xdr:rowOff>
    </xdr:from>
    <xdr:to>
      <xdr:col>17</xdr:col>
      <xdr:colOff>0</xdr:colOff>
      <xdr:row>46</xdr:row>
      <xdr:rowOff>9525</xdr:rowOff>
    </xdr:to>
    <xdr:graphicFrame macro="">
      <xdr:nvGraphicFramePr>
        <xdr:cNvPr id="5130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6</xdr:col>
      <xdr:colOff>762000</xdr:colOff>
      <xdr:row>46</xdr:row>
      <xdr:rowOff>0</xdr:rowOff>
    </xdr:to>
    <xdr:graphicFrame macro="">
      <xdr:nvGraphicFramePr>
        <xdr:cNvPr id="516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19</xdr:row>
      <xdr:rowOff>0</xdr:rowOff>
    </xdr:from>
    <xdr:to>
      <xdr:col>16</xdr:col>
      <xdr:colOff>590550</xdr:colOff>
      <xdr:row>46</xdr:row>
      <xdr:rowOff>9525</xdr:rowOff>
    </xdr:to>
    <xdr:graphicFrame macro="">
      <xdr:nvGraphicFramePr>
        <xdr:cNvPr id="5161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F9" sqref="F9"/>
    </sheetView>
  </sheetViews>
  <sheetFormatPr defaultRowHeight="13.2"/>
  <cols>
    <col min="1" max="1" width="13.88671875" customWidth="1"/>
    <col min="2" max="2" width="11.5546875" bestFit="1" customWidth="1"/>
    <col min="3" max="3" width="11.109375" bestFit="1" customWidth="1"/>
    <col min="4" max="4" width="11.44140625" bestFit="1" customWidth="1"/>
    <col min="5" max="5" width="11.5546875" bestFit="1" customWidth="1"/>
    <col min="6" max="6" width="11.109375" bestFit="1" customWidth="1"/>
    <col min="7" max="7" width="11.5546875" bestFit="1" customWidth="1"/>
    <col min="8" max="8" width="11.44140625" customWidth="1"/>
    <col min="9" max="12" width="15" customWidth="1"/>
    <col min="13" max="13" width="11.44140625" customWidth="1"/>
  </cols>
  <sheetData>
    <row r="1" spans="1:12" ht="21">
      <c r="A1" s="2" t="s">
        <v>24</v>
      </c>
    </row>
    <row r="2" spans="1:12">
      <c r="A2" s="3" t="s">
        <v>35</v>
      </c>
    </row>
    <row r="3" spans="1:12">
      <c r="A3" s="3"/>
    </row>
    <row r="4" spans="1:12" ht="13.8">
      <c r="A4" s="7" t="s">
        <v>14</v>
      </c>
      <c r="B4" s="27" t="s">
        <v>15</v>
      </c>
      <c r="C4" s="27"/>
      <c r="D4" s="27"/>
      <c r="E4" s="27"/>
      <c r="F4" s="27"/>
      <c r="H4" s="7" t="s">
        <v>14</v>
      </c>
      <c r="I4" s="27" t="s">
        <v>30</v>
      </c>
      <c r="J4" s="27"/>
      <c r="K4" s="27"/>
      <c r="L4" s="27"/>
    </row>
    <row r="5" spans="1:12" ht="13.8">
      <c r="A5" s="4"/>
      <c r="B5" s="26">
        <v>2021</v>
      </c>
      <c r="C5" s="26">
        <v>2022</v>
      </c>
      <c r="D5" s="26">
        <v>2023</v>
      </c>
      <c r="E5" s="26">
        <v>2024</v>
      </c>
      <c r="F5" s="19">
        <v>2025</v>
      </c>
      <c r="H5" s="4"/>
      <c r="I5" s="26" t="s">
        <v>21</v>
      </c>
      <c r="J5" s="26" t="s">
        <v>22</v>
      </c>
      <c r="K5" s="26" t="s">
        <v>23</v>
      </c>
      <c r="L5" s="26" t="s">
        <v>29</v>
      </c>
    </row>
    <row r="6" spans="1:12">
      <c r="A6" s="6" t="s">
        <v>0</v>
      </c>
      <c r="B6" s="22">
        <v>4</v>
      </c>
      <c r="C6" s="22">
        <v>20</v>
      </c>
      <c r="D6" s="22">
        <v>34</v>
      </c>
      <c r="E6" s="22">
        <v>29</v>
      </c>
      <c r="F6" s="22">
        <v>24</v>
      </c>
      <c r="H6" s="6" t="s">
        <v>0</v>
      </c>
      <c r="I6" s="5">
        <f t="shared" ref="I6:L9" si="0">(B6-C6)/B6*-1</f>
        <v>4</v>
      </c>
      <c r="J6" s="5">
        <f t="shared" si="0"/>
        <v>0.7</v>
      </c>
      <c r="K6" s="16">
        <f t="shared" si="0"/>
        <v>-0.14705882352941177</v>
      </c>
      <c r="L6" s="16">
        <f t="shared" si="0"/>
        <v>-0.17241379310344829</v>
      </c>
    </row>
    <row r="7" spans="1:12">
      <c r="A7" s="13" t="s">
        <v>1</v>
      </c>
      <c r="B7" s="23">
        <v>14</v>
      </c>
      <c r="C7" s="23">
        <v>16</v>
      </c>
      <c r="D7" s="23">
        <v>21</v>
      </c>
      <c r="E7" s="23">
        <v>22</v>
      </c>
      <c r="F7" s="23">
        <v>29</v>
      </c>
      <c r="H7" s="13" t="s">
        <v>1</v>
      </c>
      <c r="I7" s="12">
        <f t="shared" si="0"/>
        <v>0.14285714285714285</v>
      </c>
      <c r="J7" s="14">
        <f t="shared" si="0"/>
        <v>0.3125</v>
      </c>
      <c r="K7" s="17">
        <f t="shared" si="0"/>
        <v>4.7619047619047616E-2</v>
      </c>
      <c r="L7" s="17">
        <f t="shared" ref="L7:L12" si="1">(E7-F7)/E7*-1</f>
        <v>0.31818181818181818</v>
      </c>
    </row>
    <row r="8" spans="1:12">
      <c r="A8" s="6" t="s">
        <v>2</v>
      </c>
      <c r="B8" s="22">
        <v>14</v>
      </c>
      <c r="C8" s="22">
        <v>31</v>
      </c>
      <c r="D8" s="22">
        <v>28</v>
      </c>
      <c r="E8" s="22">
        <v>29</v>
      </c>
      <c r="F8" s="22">
        <v>23</v>
      </c>
      <c r="H8" s="6" t="s">
        <v>2</v>
      </c>
      <c r="I8" s="5">
        <f t="shared" si="0"/>
        <v>1.2142857142857142</v>
      </c>
      <c r="J8" s="5">
        <f t="shared" si="0"/>
        <v>-9.6774193548387094E-2</v>
      </c>
      <c r="K8" s="16">
        <f t="shared" si="0"/>
        <v>3.5714285714285712E-2</v>
      </c>
      <c r="L8" s="16">
        <f t="shared" si="1"/>
        <v>-0.20689655172413793</v>
      </c>
    </row>
    <row r="9" spans="1:12">
      <c r="A9" s="13" t="s">
        <v>3</v>
      </c>
      <c r="B9" s="23">
        <v>9</v>
      </c>
      <c r="C9" s="23">
        <v>27</v>
      </c>
      <c r="D9" s="23">
        <v>24</v>
      </c>
      <c r="E9" s="23">
        <v>37</v>
      </c>
      <c r="F9" s="23">
        <v>0</v>
      </c>
      <c r="H9" s="13" t="s">
        <v>3</v>
      </c>
      <c r="I9" s="12">
        <f t="shared" si="0"/>
        <v>2</v>
      </c>
      <c r="J9" s="14">
        <f t="shared" si="0"/>
        <v>-0.1111111111111111</v>
      </c>
      <c r="K9" s="17">
        <f t="shared" si="0"/>
        <v>0.54166666666666663</v>
      </c>
      <c r="L9" s="17">
        <f t="shared" si="1"/>
        <v>-1</v>
      </c>
    </row>
    <row r="10" spans="1:12">
      <c r="A10" s="6" t="s">
        <v>4</v>
      </c>
      <c r="B10" s="22">
        <v>7</v>
      </c>
      <c r="C10" s="22">
        <v>28</v>
      </c>
      <c r="D10" s="22">
        <v>26</v>
      </c>
      <c r="E10" s="22">
        <v>22</v>
      </c>
      <c r="F10" s="22">
        <v>0</v>
      </c>
      <c r="H10" s="6" t="s">
        <v>4</v>
      </c>
      <c r="I10" s="5">
        <v>0</v>
      </c>
      <c r="J10" s="5"/>
      <c r="K10" s="16">
        <f t="shared" ref="K10:K14" si="2">(D10-E10)/D10*-1</f>
        <v>-0.15384615384615385</v>
      </c>
      <c r="L10" s="16">
        <f t="shared" si="1"/>
        <v>-1</v>
      </c>
    </row>
    <row r="11" spans="1:12">
      <c r="A11" s="13" t="s">
        <v>5</v>
      </c>
      <c r="B11" s="23">
        <v>7</v>
      </c>
      <c r="C11" s="23">
        <v>25</v>
      </c>
      <c r="D11" s="23">
        <v>26</v>
      </c>
      <c r="E11" s="23">
        <v>30</v>
      </c>
      <c r="F11" s="23">
        <v>0</v>
      </c>
      <c r="H11" s="13" t="s">
        <v>5</v>
      </c>
      <c r="I11" s="12">
        <f t="shared" ref="I11:I18" si="3">(B11-C11)/B11*-1</f>
        <v>2.5714285714285716</v>
      </c>
      <c r="J11" s="14">
        <f>(C11-D11)/C11*-1</f>
        <v>0.04</v>
      </c>
      <c r="K11" s="17">
        <f t="shared" si="2"/>
        <v>0.15384615384615385</v>
      </c>
      <c r="L11" s="17">
        <f t="shared" si="1"/>
        <v>-1</v>
      </c>
    </row>
    <row r="12" spans="1:12">
      <c r="A12" s="6" t="s">
        <v>6</v>
      </c>
      <c r="B12" s="22">
        <v>11</v>
      </c>
      <c r="C12" s="22">
        <v>27</v>
      </c>
      <c r="D12" s="22">
        <v>21</v>
      </c>
      <c r="E12" s="22">
        <v>26</v>
      </c>
      <c r="F12" s="22">
        <v>0</v>
      </c>
      <c r="H12" s="6" t="s">
        <v>6</v>
      </c>
      <c r="I12" s="5">
        <v>0</v>
      </c>
      <c r="J12" s="5"/>
      <c r="K12" s="16">
        <f t="shared" si="2"/>
        <v>0.23809523809523808</v>
      </c>
      <c r="L12" s="16">
        <f t="shared" si="1"/>
        <v>-1</v>
      </c>
    </row>
    <row r="13" spans="1:12">
      <c r="A13" s="13" t="s">
        <v>7</v>
      </c>
      <c r="B13" s="23">
        <v>7</v>
      </c>
      <c r="C13" s="23">
        <v>21</v>
      </c>
      <c r="D13" s="23">
        <v>35</v>
      </c>
      <c r="E13" s="23">
        <v>19</v>
      </c>
      <c r="F13" s="23">
        <v>0</v>
      </c>
      <c r="H13" s="13" t="s">
        <v>7</v>
      </c>
      <c r="I13" s="12">
        <f t="shared" si="3"/>
        <v>2</v>
      </c>
      <c r="J13" s="12">
        <f t="shared" ref="J13:J18" si="4">(C13-D13)/C13*-1</f>
        <v>0.66666666666666663</v>
      </c>
      <c r="K13" s="18">
        <f t="shared" si="2"/>
        <v>-0.45714285714285713</v>
      </c>
      <c r="L13" s="18">
        <f>(E13-F13)/E13*-1</f>
        <v>-1</v>
      </c>
    </row>
    <row r="14" spans="1:12">
      <c r="A14" s="6" t="s">
        <v>8</v>
      </c>
      <c r="B14" s="22">
        <v>18</v>
      </c>
      <c r="C14" s="22">
        <v>23</v>
      </c>
      <c r="D14" s="22">
        <v>24</v>
      </c>
      <c r="E14" s="22">
        <v>27</v>
      </c>
      <c r="F14" s="22">
        <v>0</v>
      </c>
      <c r="H14" s="6" t="s">
        <v>8</v>
      </c>
      <c r="I14" s="5">
        <f t="shared" si="3"/>
        <v>0.27777777777777779</v>
      </c>
      <c r="J14" s="5">
        <f t="shared" si="4"/>
        <v>4.3478260869565216E-2</v>
      </c>
      <c r="K14" s="16">
        <f t="shared" si="2"/>
        <v>0.125</v>
      </c>
      <c r="L14" s="16">
        <f>(E14-F14)/E14*-1</f>
        <v>-1</v>
      </c>
    </row>
    <row r="15" spans="1:12">
      <c r="A15" s="13" t="s">
        <v>9</v>
      </c>
      <c r="B15" s="23">
        <v>15</v>
      </c>
      <c r="C15" s="23">
        <v>15</v>
      </c>
      <c r="D15" s="23">
        <v>14</v>
      </c>
      <c r="E15" s="23">
        <v>20</v>
      </c>
      <c r="F15" s="23">
        <v>0</v>
      </c>
      <c r="H15" s="13" t="s">
        <v>9</v>
      </c>
      <c r="I15" s="12">
        <f t="shared" si="3"/>
        <v>0</v>
      </c>
      <c r="J15" s="14">
        <f t="shared" si="4"/>
        <v>-6.6666666666666666E-2</v>
      </c>
      <c r="K15" s="17">
        <v>0</v>
      </c>
      <c r="L15" s="17">
        <f>(E15-F15)/E15*-1</f>
        <v>-1</v>
      </c>
    </row>
    <row r="16" spans="1:12">
      <c r="A16" s="6" t="s">
        <v>10</v>
      </c>
      <c r="B16" s="22">
        <v>14</v>
      </c>
      <c r="C16" s="22">
        <v>19</v>
      </c>
      <c r="D16" s="22">
        <v>20</v>
      </c>
      <c r="E16" s="22">
        <v>21</v>
      </c>
      <c r="F16" s="22">
        <v>0</v>
      </c>
      <c r="H16" s="6" t="s">
        <v>10</v>
      </c>
      <c r="I16" s="5">
        <f t="shared" si="3"/>
        <v>0.35714285714285715</v>
      </c>
      <c r="J16" s="5">
        <f t="shared" si="4"/>
        <v>5.2631578947368418E-2</v>
      </c>
      <c r="K16" s="16">
        <f>(D16-E16)/D16*-1</f>
        <v>0.05</v>
      </c>
      <c r="L16" s="16">
        <f>(E16-F16)/E16*-1</f>
        <v>-1</v>
      </c>
    </row>
    <row r="17" spans="1:12">
      <c r="A17" s="13" t="s">
        <v>11</v>
      </c>
      <c r="B17" s="23">
        <v>11</v>
      </c>
      <c r="C17" s="23">
        <v>28</v>
      </c>
      <c r="D17" s="23">
        <v>20</v>
      </c>
      <c r="E17" s="23">
        <v>27</v>
      </c>
      <c r="F17" s="23">
        <v>0</v>
      </c>
      <c r="H17" s="13" t="s">
        <v>11</v>
      </c>
      <c r="I17" s="12">
        <f t="shared" si="3"/>
        <v>1.5454545454545454</v>
      </c>
      <c r="J17" s="14">
        <f t="shared" si="4"/>
        <v>-0.2857142857142857</v>
      </c>
      <c r="K17" s="17">
        <f>(D17-E17)/D17*-1</f>
        <v>0.35</v>
      </c>
      <c r="L17" s="17">
        <f>(E17-F17)/E17*-1</f>
        <v>-1</v>
      </c>
    </row>
    <row r="18" spans="1:12" ht="13.8">
      <c r="A18" s="9" t="s">
        <v>13</v>
      </c>
      <c r="B18" s="9">
        <f>SUM(B6:B17)</f>
        <v>131</v>
      </c>
      <c r="C18" s="9">
        <f>SUM(C6:C17)</f>
        <v>280</v>
      </c>
      <c r="D18" s="9">
        <f>SUM(D6:D17)</f>
        <v>293</v>
      </c>
      <c r="E18" s="9">
        <f>SUM(E6:E17)</f>
        <v>309</v>
      </c>
      <c r="F18" s="9">
        <f>SUM(F6:F17)</f>
        <v>76</v>
      </c>
      <c r="H18" s="9" t="s">
        <v>12</v>
      </c>
      <c r="I18" s="10">
        <f t="shared" si="3"/>
        <v>1.1374045801526718</v>
      </c>
      <c r="J18" s="10">
        <f t="shared" si="4"/>
        <v>4.642857142857143E-2</v>
      </c>
      <c r="K18" s="10">
        <f>(D18-E18)/D18*-1</f>
        <v>5.4607508532423209E-2</v>
      </c>
      <c r="L18" s="10"/>
    </row>
    <row r="49" spans="1:1">
      <c r="A49" t="s">
        <v>20</v>
      </c>
    </row>
  </sheetData>
  <mergeCells count="2">
    <mergeCell ref="B4:F4"/>
    <mergeCell ref="I4:L4"/>
  </mergeCells>
  <phoneticPr fontId="3" type="noConversion"/>
  <conditionalFormatting sqref="I6:L18">
    <cfRule type="cellIs" dxfId="4" priority="1" stopIfTrue="1" operator="lessThan">
      <formula>0</formula>
    </cfRule>
  </conditionalFormatting>
  <pageMargins left="0.75" right="0.75" top="1" bottom="1" header="0.5" footer="0.5"/>
  <pageSetup orientation="portrait" horizontalDpi="4294967293" verticalDpi="0" r:id="rId1"/>
  <headerFooter alignWithMargins="0"/>
  <ignoredErrors>
    <ignoredError sqref="B18:F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9" sqref="F9"/>
    </sheetView>
  </sheetViews>
  <sheetFormatPr defaultRowHeight="13.2"/>
  <cols>
    <col min="1" max="1" width="13.88671875" customWidth="1"/>
    <col min="2" max="2" width="11.5546875" bestFit="1" customWidth="1"/>
    <col min="3" max="3" width="11.109375" bestFit="1" customWidth="1"/>
    <col min="4" max="4" width="11.44140625" bestFit="1" customWidth="1"/>
    <col min="5" max="5" width="11.5546875" bestFit="1" customWidth="1"/>
    <col min="6" max="6" width="11.109375" bestFit="1" customWidth="1"/>
    <col min="7" max="7" width="11.5546875" bestFit="1" customWidth="1"/>
    <col min="8" max="8" width="11.44140625" customWidth="1"/>
    <col min="9" max="12" width="15" customWidth="1"/>
  </cols>
  <sheetData>
    <row r="1" spans="1:12" ht="21">
      <c r="A1" s="2" t="s">
        <v>25</v>
      </c>
    </row>
    <row r="2" spans="1:12">
      <c r="A2" s="3" t="str">
        <f>DEFAULTS!A2</f>
        <v>Updated through February, 2025</v>
      </c>
    </row>
    <row r="4" spans="1:12" ht="13.8">
      <c r="A4" s="7" t="s">
        <v>14</v>
      </c>
      <c r="B4" s="27" t="s">
        <v>16</v>
      </c>
      <c r="C4" s="27"/>
      <c r="D4" s="27"/>
      <c r="E4" s="27"/>
      <c r="F4" s="27"/>
      <c r="H4" s="7" t="s">
        <v>14</v>
      </c>
      <c r="I4" s="27" t="s">
        <v>31</v>
      </c>
      <c r="J4" s="27"/>
      <c r="K4" s="27"/>
      <c r="L4" s="27"/>
    </row>
    <row r="5" spans="1:12" ht="13.8">
      <c r="A5" s="4"/>
      <c r="B5" s="26">
        <v>2021</v>
      </c>
      <c r="C5" s="26">
        <v>2022</v>
      </c>
      <c r="D5" s="26">
        <v>2023</v>
      </c>
      <c r="E5" s="26">
        <v>2024</v>
      </c>
      <c r="F5" s="8">
        <v>2025</v>
      </c>
      <c r="H5" s="4"/>
      <c r="I5" s="26" t="s">
        <v>21</v>
      </c>
      <c r="J5" s="26" t="s">
        <v>22</v>
      </c>
      <c r="K5" s="26" t="s">
        <v>23</v>
      </c>
      <c r="L5" s="26" t="s">
        <v>29</v>
      </c>
    </row>
    <row r="6" spans="1:12">
      <c r="A6" s="6" t="s">
        <v>0</v>
      </c>
      <c r="B6" s="1">
        <v>3</v>
      </c>
      <c r="C6" s="1">
        <v>4</v>
      </c>
      <c r="D6" s="1">
        <v>7</v>
      </c>
      <c r="E6" s="1">
        <v>2</v>
      </c>
      <c r="F6" s="1">
        <v>4</v>
      </c>
      <c r="H6" s="6" t="s">
        <v>0</v>
      </c>
      <c r="I6" s="5">
        <f t="shared" ref="I6:K7" si="0">(B6-C6)/B6*-1</f>
        <v>0.33333333333333331</v>
      </c>
      <c r="J6" s="5">
        <f t="shared" si="0"/>
        <v>0.75</v>
      </c>
      <c r="K6" s="5">
        <f t="shared" si="0"/>
        <v>-0.7142857142857143</v>
      </c>
      <c r="L6" s="5">
        <f>(E6-F6)/E6*-1</f>
        <v>1</v>
      </c>
    </row>
    <row r="7" spans="1:12">
      <c r="A7" s="13" t="s">
        <v>1</v>
      </c>
      <c r="B7" s="11">
        <v>3</v>
      </c>
      <c r="C7" s="11">
        <v>3</v>
      </c>
      <c r="D7" s="11">
        <v>2</v>
      </c>
      <c r="E7" s="11">
        <v>5</v>
      </c>
      <c r="F7" s="11">
        <v>6</v>
      </c>
      <c r="H7" s="13" t="s">
        <v>1</v>
      </c>
      <c r="I7" s="14">
        <f t="shared" si="0"/>
        <v>0</v>
      </c>
      <c r="J7" s="14">
        <f t="shared" si="0"/>
        <v>-0.33333333333333331</v>
      </c>
      <c r="K7" s="14">
        <f t="shared" si="0"/>
        <v>1.5</v>
      </c>
      <c r="L7" s="14">
        <f>(E7-F7)/E7*-1</f>
        <v>0.2</v>
      </c>
    </row>
    <row r="8" spans="1:12">
      <c r="A8" s="6" t="s">
        <v>2</v>
      </c>
      <c r="B8" s="1">
        <v>7</v>
      </c>
      <c r="C8" s="1">
        <v>4</v>
      </c>
      <c r="D8" s="1">
        <v>6</v>
      </c>
      <c r="E8" s="1">
        <v>3</v>
      </c>
      <c r="F8" s="1">
        <v>7</v>
      </c>
      <c r="H8" s="6" t="s">
        <v>2</v>
      </c>
      <c r="I8" s="5">
        <f t="shared" ref="I8:I18" si="1">(B8-C8)/B8*-1</f>
        <v>-0.42857142857142855</v>
      </c>
      <c r="J8" s="5">
        <f t="shared" ref="J8:J10" si="2">(C8-D8)/C8*-1</f>
        <v>0.5</v>
      </c>
      <c r="K8" s="5">
        <f t="shared" ref="K8:K13" si="3">(D8-E8)/D8*-1</f>
        <v>-0.5</v>
      </c>
      <c r="L8" s="5">
        <f>(E8-F8)/E8*-1</f>
        <v>1.3333333333333333</v>
      </c>
    </row>
    <row r="9" spans="1:12">
      <c r="A9" s="13" t="s">
        <v>3</v>
      </c>
      <c r="B9" s="11">
        <v>2</v>
      </c>
      <c r="C9" s="11">
        <v>0</v>
      </c>
      <c r="D9" s="11">
        <v>4</v>
      </c>
      <c r="E9" s="11">
        <v>4</v>
      </c>
      <c r="F9" s="11">
        <v>0</v>
      </c>
      <c r="H9" s="13" t="s">
        <v>3</v>
      </c>
      <c r="I9" s="14">
        <f t="shared" si="1"/>
        <v>-1</v>
      </c>
      <c r="J9" s="14" t="e">
        <f t="shared" si="2"/>
        <v>#DIV/0!</v>
      </c>
      <c r="K9" s="14"/>
      <c r="L9" s="14">
        <v>0</v>
      </c>
    </row>
    <row r="10" spans="1:12">
      <c r="A10" s="6" t="s">
        <v>4</v>
      </c>
      <c r="B10" s="1">
        <v>3</v>
      </c>
      <c r="C10" s="1">
        <v>2</v>
      </c>
      <c r="D10" s="1">
        <v>3</v>
      </c>
      <c r="E10" s="1">
        <v>5</v>
      </c>
      <c r="F10" s="1">
        <v>0</v>
      </c>
      <c r="H10" s="6" t="s">
        <v>4</v>
      </c>
      <c r="I10" s="5">
        <f t="shared" si="1"/>
        <v>-0.33333333333333331</v>
      </c>
      <c r="J10" s="5">
        <f t="shared" si="2"/>
        <v>0.5</v>
      </c>
      <c r="K10" s="5">
        <f t="shared" si="3"/>
        <v>0.66666666666666663</v>
      </c>
      <c r="L10" s="5">
        <f t="shared" ref="L10:L15" si="4">(E10-F10)/E10*-1</f>
        <v>-1</v>
      </c>
    </row>
    <row r="11" spans="1:12">
      <c r="A11" s="13" t="s">
        <v>5</v>
      </c>
      <c r="B11" s="11">
        <v>2</v>
      </c>
      <c r="C11" s="11">
        <v>3</v>
      </c>
      <c r="D11" s="11">
        <v>2</v>
      </c>
      <c r="E11" s="11">
        <v>2</v>
      </c>
      <c r="F11" s="11">
        <v>0</v>
      </c>
      <c r="H11" s="13" t="s">
        <v>5</v>
      </c>
      <c r="I11" s="14">
        <f t="shared" si="1"/>
        <v>0.5</v>
      </c>
      <c r="J11" s="14">
        <v>0</v>
      </c>
      <c r="K11" s="14">
        <f t="shared" si="3"/>
        <v>0</v>
      </c>
      <c r="L11" s="14">
        <f t="shared" si="4"/>
        <v>-1</v>
      </c>
    </row>
    <row r="12" spans="1:12">
      <c r="A12" s="6" t="s">
        <v>6</v>
      </c>
      <c r="B12" s="1">
        <v>1</v>
      </c>
      <c r="C12" s="1">
        <v>4</v>
      </c>
      <c r="D12" s="1">
        <v>8</v>
      </c>
      <c r="E12" s="1">
        <v>4</v>
      </c>
      <c r="F12" s="1">
        <v>0</v>
      </c>
      <c r="H12" s="6" t="s">
        <v>6</v>
      </c>
      <c r="I12" s="5">
        <f t="shared" si="1"/>
        <v>3</v>
      </c>
      <c r="J12" s="5">
        <f t="shared" ref="J12:J14" si="5">(C12-D12)/C12*-1</f>
        <v>1</v>
      </c>
      <c r="K12" s="5">
        <f t="shared" si="3"/>
        <v>-0.5</v>
      </c>
      <c r="L12" s="5">
        <f t="shared" si="4"/>
        <v>-1</v>
      </c>
    </row>
    <row r="13" spans="1:12">
      <c r="A13" s="13" t="s">
        <v>7</v>
      </c>
      <c r="B13" s="11">
        <v>8</v>
      </c>
      <c r="C13" s="11">
        <v>7</v>
      </c>
      <c r="D13" s="11">
        <v>6</v>
      </c>
      <c r="E13" s="11">
        <v>10</v>
      </c>
      <c r="F13" s="11">
        <v>0</v>
      </c>
      <c r="H13" s="13" t="s">
        <v>7</v>
      </c>
      <c r="I13" s="12">
        <f t="shared" si="1"/>
        <v>-0.125</v>
      </c>
      <c r="J13" s="12">
        <f t="shared" si="5"/>
        <v>-0.14285714285714285</v>
      </c>
      <c r="K13" s="12">
        <f t="shared" si="3"/>
        <v>0.66666666666666663</v>
      </c>
      <c r="L13" s="12">
        <f t="shared" si="4"/>
        <v>-1</v>
      </c>
    </row>
    <row r="14" spans="1:12">
      <c r="A14" s="6" t="s">
        <v>8</v>
      </c>
      <c r="B14" s="1">
        <v>4</v>
      </c>
      <c r="C14" s="1">
        <v>5</v>
      </c>
      <c r="D14" s="1">
        <v>3</v>
      </c>
      <c r="E14" s="1">
        <v>8</v>
      </c>
      <c r="F14" s="1">
        <v>0</v>
      </c>
      <c r="H14" s="6" t="s">
        <v>8</v>
      </c>
      <c r="I14" s="5">
        <f t="shared" si="1"/>
        <v>0.25</v>
      </c>
      <c r="J14" s="5">
        <f t="shared" si="5"/>
        <v>-0.4</v>
      </c>
      <c r="K14" s="5">
        <f>(D14-E14)/D14*-1</f>
        <v>1.6666666666666667</v>
      </c>
      <c r="L14" s="5">
        <f t="shared" si="4"/>
        <v>-1</v>
      </c>
    </row>
    <row r="15" spans="1:12">
      <c r="A15" s="13" t="s">
        <v>9</v>
      </c>
      <c r="B15" s="11">
        <v>4</v>
      </c>
      <c r="C15" s="11">
        <v>13</v>
      </c>
      <c r="D15" s="11">
        <v>6</v>
      </c>
      <c r="E15" s="11">
        <v>10</v>
      </c>
      <c r="F15" s="11">
        <v>0</v>
      </c>
      <c r="H15" s="13" t="s">
        <v>9</v>
      </c>
      <c r="I15" s="14">
        <f t="shared" si="1"/>
        <v>2.25</v>
      </c>
      <c r="J15" s="14"/>
      <c r="K15" s="14">
        <f>(D15-E15)/D15*-1</f>
        <v>0.66666666666666663</v>
      </c>
      <c r="L15" s="14">
        <f t="shared" si="4"/>
        <v>-1</v>
      </c>
    </row>
    <row r="16" spans="1:12">
      <c r="A16" s="6" t="s">
        <v>10</v>
      </c>
      <c r="B16" s="1">
        <v>1</v>
      </c>
      <c r="C16" s="1">
        <v>5</v>
      </c>
      <c r="D16" s="1">
        <v>3</v>
      </c>
      <c r="E16" s="1">
        <v>7</v>
      </c>
      <c r="F16" s="1">
        <v>0</v>
      </c>
      <c r="H16" s="6" t="s">
        <v>10</v>
      </c>
      <c r="I16" s="5">
        <f t="shared" si="1"/>
        <v>4</v>
      </c>
      <c r="J16" s="5">
        <f>(C16-D16)/D16*-1</f>
        <v>-0.66666666666666663</v>
      </c>
      <c r="K16" s="5">
        <f>(D16-E16)/D16*-1</f>
        <v>1.3333333333333333</v>
      </c>
      <c r="L16" s="5">
        <f>(E16-F16)/E16*-1</f>
        <v>-1</v>
      </c>
    </row>
    <row r="17" spans="1:12">
      <c r="A17" s="13" t="s">
        <v>11</v>
      </c>
      <c r="B17" s="11">
        <v>3</v>
      </c>
      <c r="C17" s="11">
        <v>4</v>
      </c>
      <c r="D17" s="11">
        <v>7</v>
      </c>
      <c r="E17" s="11">
        <v>3</v>
      </c>
      <c r="F17" s="11">
        <v>0</v>
      </c>
      <c r="H17" s="13" t="s">
        <v>11</v>
      </c>
      <c r="I17" s="12">
        <f t="shared" si="1"/>
        <v>0.33333333333333331</v>
      </c>
      <c r="J17" s="12">
        <v>0</v>
      </c>
      <c r="K17" s="12">
        <f>(D17-E17)/D17*-1</f>
        <v>-0.5714285714285714</v>
      </c>
      <c r="L17" s="12">
        <f>(E17-F17)/E17*-1</f>
        <v>-1</v>
      </c>
    </row>
    <row r="18" spans="1:12" ht="13.8">
      <c r="A18" s="9" t="s">
        <v>13</v>
      </c>
      <c r="B18" s="9">
        <f>SUM(B6:B17)</f>
        <v>41</v>
      </c>
      <c r="C18" s="9">
        <f>SUM(C6:C17)</f>
        <v>54</v>
      </c>
      <c r="D18" s="9">
        <f>SUM(D6:D17)</f>
        <v>57</v>
      </c>
      <c r="E18" s="9">
        <f>SUM(E6:E17)</f>
        <v>63</v>
      </c>
      <c r="F18" s="9">
        <f>SUM(F6:F17)</f>
        <v>17</v>
      </c>
      <c r="H18" s="9" t="s">
        <v>12</v>
      </c>
      <c r="I18" s="10">
        <f t="shared" si="1"/>
        <v>0.31707317073170732</v>
      </c>
      <c r="J18" s="10">
        <f t="shared" ref="J18" si="6">(C18-D18)/C18*-1</f>
        <v>5.5555555555555552E-2</v>
      </c>
      <c r="K18" s="10">
        <f t="shared" ref="K18" si="7">(D18-E18)/D18*-1</f>
        <v>0.10526315789473684</v>
      </c>
      <c r="L18" s="10"/>
    </row>
  </sheetData>
  <mergeCells count="2">
    <mergeCell ref="B4:F4"/>
    <mergeCell ref="I4:L4"/>
  </mergeCells>
  <phoneticPr fontId="3" type="noConversion"/>
  <conditionalFormatting sqref="I6:L18">
    <cfRule type="cellIs" dxfId="3" priority="1" stopIfTrue="1" operator="lessThan">
      <formula>0</formula>
    </cfRule>
  </conditionalFormatting>
  <pageMargins left="0.7" right="0.7" top="0.75" bottom="0.75" header="0.3" footer="0.3"/>
  <ignoredErrors>
    <ignoredError sqref="B18:E18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9" sqref="F9"/>
    </sheetView>
  </sheetViews>
  <sheetFormatPr defaultRowHeight="13.2"/>
  <cols>
    <col min="1" max="1" width="13.88671875" customWidth="1"/>
    <col min="2" max="2" width="11.5546875" bestFit="1" customWidth="1"/>
    <col min="3" max="3" width="11.109375" bestFit="1" customWidth="1"/>
    <col min="4" max="4" width="11.44140625" bestFit="1" customWidth="1"/>
    <col min="5" max="5" width="11.5546875" bestFit="1" customWidth="1"/>
    <col min="6" max="6" width="11.109375" bestFit="1" customWidth="1"/>
    <col min="7" max="7" width="11.5546875" bestFit="1" customWidth="1"/>
    <col min="8" max="8" width="11.44140625" customWidth="1"/>
    <col min="9" max="12" width="15" customWidth="1"/>
  </cols>
  <sheetData>
    <row r="1" spans="1:12" ht="21">
      <c r="A1" s="2" t="s">
        <v>26</v>
      </c>
    </row>
    <row r="2" spans="1:12">
      <c r="A2" s="3" t="str">
        <f>DEFAULTS!A2</f>
        <v>Updated through February, 2025</v>
      </c>
    </row>
    <row r="4" spans="1:12" ht="13.8">
      <c r="A4" s="7" t="s">
        <v>14</v>
      </c>
      <c r="B4" s="27" t="s">
        <v>17</v>
      </c>
      <c r="C4" s="27"/>
      <c r="D4" s="27"/>
      <c r="E4" s="27"/>
      <c r="F4" s="27"/>
      <c r="H4" s="7" t="s">
        <v>14</v>
      </c>
      <c r="I4" s="27" t="s">
        <v>32</v>
      </c>
      <c r="J4" s="27"/>
      <c r="K4" s="27"/>
      <c r="L4" s="27"/>
    </row>
    <row r="5" spans="1:12" ht="13.8">
      <c r="A5" s="4"/>
      <c r="B5" s="26">
        <v>2021</v>
      </c>
      <c r="C5" s="26">
        <v>2022</v>
      </c>
      <c r="D5" s="26">
        <v>2023</v>
      </c>
      <c r="E5" s="26">
        <v>2024</v>
      </c>
      <c r="F5" s="15">
        <v>2025</v>
      </c>
      <c r="H5" s="4"/>
      <c r="I5" s="26" t="s">
        <v>21</v>
      </c>
      <c r="J5" s="26" t="s">
        <v>22</v>
      </c>
      <c r="K5" s="26" t="s">
        <v>23</v>
      </c>
      <c r="L5" s="26" t="s">
        <v>29</v>
      </c>
    </row>
    <row r="6" spans="1:12">
      <c r="A6" s="6" t="s">
        <v>0</v>
      </c>
      <c r="B6" s="1">
        <v>522</v>
      </c>
      <c r="C6" s="1">
        <v>550</v>
      </c>
      <c r="D6" s="1">
        <v>280</v>
      </c>
      <c r="E6" s="1">
        <v>318</v>
      </c>
      <c r="F6" s="1">
        <v>367</v>
      </c>
      <c r="H6" s="6" t="s">
        <v>0</v>
      </c>
      <c r="I6" s="5">
        <f>(B6-C6)/B6*-1</f>
        <v>5.3639846743295021E-2</v>
      </c>
      <c r="J6" s="5">
        <f>(C6-D6)/C6*-1</f>
        <v>-0.49090909090909091</v>
      </c>
      <c r="K6" s="5">
        <f>(D6-E6)/D6*-1</f>
        <v>0.1357142857142857</v>
      </c>
      <c r="L6" s="5">
        <f>(E6-F6)/E6*-1</f>
        <v>0.1540880503144654</v>
      </c>
    </row>
    <row r="7" spans="1:12">
      <c r="A7" s="13" t="s">
        <v>1</v>
      </c>
      <c r="B7" s="11">
        <v>575</v>
      </c>
      <c r="C7" s="11">
        <v>559</v>
      </c>
      <c r="D7" s="11">
        <v>322</v>
      </c>
      <c r="E7" s="11">
        <v>390</v>
      </c>
      <c r="F7" s="11">
        <v>413</v>
      </c>
      <c r="H7" s="13" t="s">
        <v>1</v>
      </c>
      <c r="I7" s="12">
        <f t="shared" ref="I7:I18" si="0">(B7-C7)/B7*-1</f>
        <v>-2.782608695652174E-2</v>
      </c>
      <c r="J7" s="12">
        <f t="shared" ref="J7:J18" si="1">(C7-D7)/C7*-1</f>
        <v>-0.42397137745974955</v>
      </c>
      <c r="K7" s="14">
        <f t="shared" ref="K7:K12" si="2">(D7-E7)/D7*-1</f>
        <v>0.21118012422360249</v>
      </c>
      <c r="L7" s="14">
        <f t="shared" ref="L7:L13" si="3">(E7-F7)/E7*-1</f>
        <v>5.8974358974358973E-2</v>
      </c>
    </row>
    <row r="8" spans="1:12">
      <c r="A8" s="6" t="s">
        <v>2</v>
      </c>
      <c r="B8" s="1">
        <v>723</v>
      </c>
      <c r="C8" s="1">
        <v>713</v>
      </c>
      <c r="D8" s="1">
        <v>491</v>
      </c>
      <c r="E8" s="1">
        <v>438</v>
      </c>
      <c r="F8" s="1">
        <v>502</v>
      </c>
      <c r="H8" s="6" t="s">
        <v>2</v>
      </c>
      <c r="I8" s="5">
        <f t="shared" si="0"/>
        <v>-1.3831258644536652E-2</v>
      </c>
      <c r="J8" s="5">
        <f t="shared" si="1"/>
        <v>-0.31136044880785413</v>
      </c>
      <c r="K8" s="5">
        <f t="shared" si="2"/>
        <v>-0.1079429735234216</v>
      </c>
      <c r="L8" s="5">
        <f t="shared" si="3"/>
        <v>0.14611872146118721</v>
      </c>
    </row>
    <row r="9" spans="1:12">
      <c r="A9" s="13" t="s">
        <v>3</v>
      </c>
      <c r="B9" s="11">
        <v>884</v>
      </c>
      <c r="C9" s="11">
        <v>709</v>
      </c>
      <c r="D9" s="11">
        <v>447</v>
      </c>
      <c r="E9" s="11">
        <v>510</v>
      </c>
      <c r="F9" s="11">
        <v>0</v>
      </c>
      <c r="H9" s="13" t="s">
        <v>3</v>
      </c>
      <c r="I9" s="12">
        <f t="shared" si="0"/>
        <v>-0.19796380090497737</v>
      </c>
      <c r="J9" s="12">
        <f t="shared" si="1"/>
        <v>-0.36953455571227078</v>
      </c>
      <c r="K9" s="14">
        <f t="shared" si="2"/>
        <v>0.14093959731543623</v>
      </c>
      <c r="L9" s="14">
        <f t="shared" si="3"/>
        <v>-1</v>
      </c>
    </row>
    <row r="10" spans="1:12">
      <c r="A10" s="6" t="s">
        <v>4</v>
      </c>
      <c r="B10" s="1">
        <v>792</v>
      </c>
      <c r="C10" s="1">
        <v>719</v>
      </c>
      <c r="D10" s="1">
        <v>535</v>
      </c>
      <c r="E10" s="1">
        <v>581</v>
      </c>
      <c r="F10" s="1">
        <v>0</v>
      </c>
      <c r="H10" s="6" t="s">
        <v>4</v>
      </c>
      <c r="I10" s="5">
        <f t="shared" si="0"/>
        <v>-9.2171717171717168E-2</v>
      </c>
      <c r="J10" s="5">
        <f t="shared" si="1"/>
        <v>-0.25591098748261476</v>
      </c>
      <c r="K10" s="5">
        <f t="shared" si="2"/>
        <v>8.5981308411214957E-2</v>
      </c>
      <c r="L10" s="5">
        <f t="shared" si="3"/>
        <v>-1</v>
      </c>
    </row>
    <row r="11" spans="1:12">
      <c r="A11" s="13" t="s">
        <v>5</v>
      </c>
      <c r="B11" s="11">
        <v>957</v>
      </c>
      <c r="C11" s="11">
        <v>637</v>
      </c>
      <c r="D11" s="11">
        <v>576</v>
      </c>
      <c r="E11" s="24">
        <v>539</v>
      </c>
      <c r="F11" s="24">
        <v>0</v>
      </c>
      <c r="H11" s="13" t="s">
        <v>5</v>
      </c>
      <c r="I11" s="12">
        <f t="shared" si="0"/>
        <v>-0.33437826541274818</v>
      </c>
      <c r="J11" s="12">
        <f t="shared" si="1"/>
        <v>-9.5761381475667193E-2</v>
      </c>
      <c r="K11" s="14">
        <f t="shared" si="2"/>
        <v>-6.4236111111111105E-2</v>
      </c>
      <c r="L11" s="14">
        <f t="shared" si="3"/>
        <v>-1</v>
      </c>
    </row>
    <row r="12" spans="1:12">
      <c r="A12" s="6" t="s">
        <v>6</v>
      </c>
      <c r="B12" s="1">
        <v>890</v>
      </c>
      <c r="C12" s="1">
        <v>546</v>
      </c>
      <c r="D12" s="1">
        <v>578</v>
      </c>
      <c r="E12" s="25">
        <v>573</v>
      </c>
      <c r="F12" s="25">
        <v>0</v>
      </c>
      <c r="H12" s="6" t="s">
        <v>6</v>
      </c>
      <c r="I12" s="5">
        <f t="shared" si="0"/>
        <v>-0.38651685393258428</v>
      </c>
      <c r="J12" s="5">
        <f t="shared" si="1"/>
        <v>5.8608058608058608E-2</v>
      </c>
      <c r="K12" s="5">
        <f t="shared" si="2"/>
        <v>-8.6505190311418692E-3</v>
      </c>
      <c r="L12" s="5">
        <f t="shared" si="3"/>
        <v>-1</v>
      </c>
    </row>
    <row r="13" spans="1:12">
      <c r="A13" s="13" t="s">
        <v>7</v>
      </c>
      <c r="B13" s="11">
        <v>834</v>
      </c>
      <c r="C13" s="11">
        <v>573</v>
      </c>
      <c r="D13" s="11">
        <v>590</v>
      </c>
      <c r="E13" s="11">
        <v>500</v>
      </c>
      <c r="F13" s="11">
        <v>0</v>
      </c>
      <c r="H13" s="13" t="s">
        <v>7</v>
      </c>
      <c r="I13" s="12">
        <f t="shared" si="0"/>
        <v>-0.31294964028776978</v>
      </c>
      <c r="J13" s="12">
        <f t="shared" si="1"/>
        <v>2.9668411867364748E-2</v>
      </c>
      <c r="K13" s="12">
        <f t="shared" ref="K13:K18" si="4">(D13-E13)/D13*-1</f>
        <v>-0.15254237288135594</v>
      </c>
      <c r="L13" s="12">
        <f t="shared" si="3"/>
        <v>-1</v>
      </c>
    </row>
    <row r="14" spans="1:12">
      <c r="A14" s="6" t="s">
        <v>8</v>
      </c>
      <c r="B14" s="1">
        <v>799</v>
      </c>
      <c r="C14" s="1">
        <v>613</v>
      </c>
      <c r="D14" s="1">
        <v>516</v>
      </c>
      <c r="E14" s="1">
        <v>509</v>
      </c>
      <c r="F14" s="1">
        <v>0</v>
      </c>
      <c r="H14" s="6" t="s">
        <v>8</v>
      </c>
      <c r="I14" s="5">
        <f t="shared" si="0"/>
        <v>-0.23279098873591991</v>
      </c>
      <c r="J14" s="5">
        <f t="shared" si="1"/>
        <v>-0.15823817292006526</v>
      </c>
      <c r="K14" s="5">
        <f t="shared" si="4"/>
        <v>-1.3565891472868217E-2</v>
      </c>
      <c r="L14" s="5">
        <f>(E14-F14)/E14*-1</f>
        <v>-1</v>
      </c>
    </row>
    <row r="15" spans="1:12">
      <c r="A15" s="13" t="s">
        <v>9</v>
      </c>
      <c r="B15" s="11">
        <v>776</v>
      </c>
      <c r="C15" s="11">
        <v>455</v>
      </c>
      <c r="D15" s="11">
        <v>449</v>
      </c>
      <c r="E15" s="11">
        <v>545</v>
      </c>
      <c r="F15" s="11">
        <v>0</v>
      </c>
      <c r="H15" s="13" t="s">
        <v>9</v>
      </c>
      <c r="I15" s="12">
        <f t="shared" si="0"/>
        <v>-0.41365979381443296</v>
      </c>
      <c r="J15" s="12">
        <f t="shared" si="1"/>
        <v>-1.3186813186813187E-2</v>
      </c>
      <c r="K15" s="14">
        <f t="shared" si="4"/>
        <v>0.21380846325167038</v>
      </c>
      <c r="L15" s="14">
        <f>(E15-F15)/E15*-1</f>
        <v>-1</v>
      </c>
    </row>
    <row r="16" spans="1:12">
      <c r="A16" s="6" t="s">
        <v>10</v>
      </c>
      <c r="B16" s="1">
        <v>809</v>
      </c>
      <c r="C16" s="1">
        <v>433</v>
      </c>
      <c r="D16" s="1">
        <v>383</v>
      </c>
      <c r="E16" s="1">
        <v>433</v>
      </c>
      <c r="F16" s="1">
        <v>0</v>
      </c>
      <c r="H16" s="6" t="s">
        <v>10</v>
      </c>
      <c r="I16" s="5">
        <f t="shared" si="0"/>
        <v>-0.46477132262051918</v>
      </c>
      <c r="J16" s="5">
        <f t="shared" si="1"/>
        <v>-0.11547344110854503</v>
      </c>
      <c r="K16" s="5">
        <f t="shared" si="4"/>
        <v>0.13054830287206268</v>
      </c>
      <c r="L16" s="5">
        <f>(E16-F16)/E16*-1</f>
        <v>-1</v>
      </c>
    </row>
    <row r="17" spans="1:12">
      <c r="A17" s="13" t="s">
        <v>11</v>
      </c>
      <c r="B17" s="11">
        <v>760</v>
      </c>
      <c r="C17" s="11">
        <v>408</v>
      </c>
      <c r="D17" s="11">
        <v>357</v>
      </c>
      <c r="E17" s="11">
        <v>462</v>
      </c>
      <c r="F17" s="11">
        <v>0</v>
      </c>
      <c r="H17" s="13" t="s">
        <v>11</v>
      </c>
      <c r="I17" s="12">
        <f t="shared" si="0"/>
        <v>-0.4631578947368421</v>
      </c>
      <c r="J17" s="12">
        <f t="shared" si="1"/>
        <v>-0.125</v>
      </c>
      <c r="K17" s="12">
        <f t="shared" si="4"/>
        <v>0.29411764705882354</v>
      </c>
      <c r="L17" s="12">
        <f>(E17-F17)/E17*-1</f>
        <v>-1</v>
      </c>
    </row>
    <row r="18" spans="1:12" ht="13.8">
      <c r="A18" s="9" t="s">
        <v>13</v>
      </c>
      <c r="B18" s="9">
        <f>SUM(B6:B17)</f>
        <v>9321</v>
      </c>
      <c r="C18" s="9">
        <f>SUM(C6:C17)</f>
        <v>6915</v>
      </c>
      <c r="D18" s="9">
        <f>SUM(D6:D17)</f>
        <v>5524</v>
      </c>
      <c r="E18" s="9">
        <f>SUM(E6:E17)</f>
        <v>5798</v>
      </c>
      <c r="F18" s="9">
        <f>SUM(F6:F17)</f>
        <v>1282</v>
      </c>
      <c r="H18" s="9" t="s">
        <v>12</v>
      </c>
      <c r="I18" s="10">
        <f t="shared" si="0"/>
        <v>-0.25812681042806568</v>
      </c>
      <c r="J18" s="10">
        <f t="shared" si="1"/>
        <v>-0.20115690527838034</v>
      </c>
      <c r="K18" s="10">
        <f t="shared" si="4"/>
        <v>4.9601737871107894E-2</v>
      </c>
      <c r="L18" s="10"/>
    </row>
  </sheetData>
  <mergeCells count="2">
    <mergeCell ref="B4:F4"/>
    <mergeCell ref="I4:L4"/>
  </mergeCells>
  <phoneticPr fontId="3" type="noConversion"/>
  <conditionalFormatting sqref="I6:L18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9" sqref="F9"/>
    </sheetView>
  </sheetViews>
  <sheetFormatPr defaultRowHeight="13.2"/>
  <cols>
    <col min="1" max="1" width="13.88671875" customWidth="1"/>
    <col min="2" max="2" width="11.5546875" bestFit="1" customWidth="1"/>
    <col min="3" max="3" width="11.109375" bestFit="1" customWidth="1"/>
    <col min="4" max="4" width="11.44140625" bestFit="1" customWidth="1"/>
    <col min="5" max="5" width="11.5546875" bestFit="1" customWidth="1"/>
    <col min="6" max="6" width="11.109375" bestFit="1" customWidth="1"/>
    <col min="7" max="7" width="11.5546875" bestFit="1" customWidth="1"/>
    <col min="8" max="8" width="11.44140625" customWidth="1"/>
    <col min="9" max="12" width="15" customWidth="1"/>
  </cols>
  <sheetData>
    <row r="1" spans="1:12" ht="21">
      <c r="A1" s="2" t="s">
        <v>27</v>
      </c>
    </row>
    <row r="2" spans="1:12">
      <c r="A2" s="3" t="str">
        <f>DEFAULTS!A2</f>
        <v>Updated through February, 2025</v>
      </c>
    </row>
    <row r="4" spans="1:12" ht="13.8">
      <c r="A4" s="7" t="s">
        <v>14</v>
      </c>
      <c r="B4" s="27" t="s">
        <v>18</v>
      </c>
      <c r="C4" s="27"/>
      <c r="D4" s="27"/>
      <c r="E4" s="27"/>
      <c r="F4" s="27"/>
      <c r="H4" s="7" t="s">
        <v>14</v>
      </c>
      <c r="I4" s="27" t="s">
        <v>33</v>
      </c>
      <c r="J4" s="27"/>
      <c r="K4" s="27"/>
      <c r="L4" s="27"/>
    </row>
    <row r="5" spans="1:12" ht="13.8">
      <c r="A5" s="4"/>
      <c r="B5" s="26">
        <v>2021</v>
      </c>
      <c r="C5" s="26">
        <v>2022</v>
      </c>
      <c r="D5" s="26">
        <v>2023</v>
      </c>
      <c r="E5" s="26">
        <v>2024</v>
      </c>
      <c r="F5" s="15">
        <v>2025</v>
      </c>
      <c r="H5" s="4"/>
      <c r="I5" s="26" t="s">
        <v>21</v>
      </c>
      <c r="J5" s="26" t="s">
        <v>22</v>
      </c>
      <c r="K5" s="26" t="s">
        <v>23</v>
      </c>
      <c r="L5" s="26" t="s">
        <v>29</v>
      </c>
    </row>
    <row r="6" spans="1:12">
      <c r="A6" s="6" t="s">
        <v>0</v>
      </c>
      <c r="B6" s="1">
        <v>616</v>
      </c>
      <c r="C6" s="1">
        <v>608</v>
      </c>
      <c r="D6" s="1">
        <v>322</v>
      </c>
      <c r="E6" s="1">
        <v>362</v>
      </c>
      <c r="F6" s="1">
        <v>416</v>
      </c>
      <c r="H6" s="6" t="s">
        <v>0</v>
      </c>
      <c r="I6" s="5">
        <f>(B6-C6)/B6*-1</f>
        <v>-1.2987012987012988E-2</v>
      </c>
      <c r="J6" s="5">
        <f>(C6-D6)/C6*-1</f>
        <v>-0.47039473684210525</v>
      </c>
      <c r="K6" s="5">
        <f>(D6-E6)/D6*-1</f>
        <v>0.12422360248447205</v>
      </c>
      <c r="L6" s="5">
        <f>(E6-F6)/E6*-1</f>
        <v>0.14917127071823205</v>
      </c>
    </row>
    <row r="7" spans="1:12">
      <c r="A7" s="13" t="s">
        <v>1</v>
      </c>
      <c r="B7" s="11">
        <v>707</v>
      </c>
      <c r="C7" s="11">
        <v>643</v>
      </c>
      <c r="D7" s="11">
        <v>361</v>
      </c>
      <c r="E7" s="11">
        <v>453</v>
      </c>
      <c r="F7" s="11">
        <v>463</v>
      </c>
      <c r="H7" s="13" t="s">
        <v>1</v>
      </c>
      <c r="I7" s="12">
        <f t="shared" ref="I7:I18" si="0">(B7-C7)/B7*-1</f>
        <v>-9.0523338048090526E-2</v>
      </c>
      <c r="J7" s="14">
        <f>(C7-D7)/C7*-1</f>
        <v>-0.43856920684292378</v>
      </c>
      <c r="K7" s="20">
        <f>(D7-E7)/D7*1</f>
        <v>-0.25484764542936289</v>
      </c>
      <c r="L7" s="17">
        <f t="shared" ref="L7:L13" si="1">(E7-F7)/E7*-1</f>
        <v>2.2075055187637971E-2</v>
      </c>
    </row>
    <row r="8" spans="1:12">
      <c r="A8" s="6" t="s">
        <v>2</v>
      </c>
      <c r="B8" s="1">
        <v>900</v>
      </c>
      <c r="C8" s="1">
        <v>837</v>
      </c>
      <c r="D8" s="1">
        <v>541</v>
      </c>
      <c r="E8" s="1">
        <v>492</v>
      </c>
      <c r="F8" s="1">
        <v>559</v>
      </c>
      <c r="H8" s="6" t="s">
        <v>2</v>
      </c>
      <c r="I8" s="5">
        <f t="shared" si="0"/>
        <v>-7.0000000000000007E-2</v>
      </c>
      <c r="J8" s="5">
        <f t="shared" ref="J8:J12" si="2">(C8-D8)/C8*-1</f>
        <v>-0.35364396654719238</v>
      </c>
      <c r="K8" s="5">
        <f t="shared" ref="K8:K13" si="3">(D8-E8)/D8*-1</f>
        <v>-9.0573012939001843E-2</v>
      </c>
      <c r="L8" s="5">
        <f t="shared" si="1"/>
        <v>0.13617886178861788</v>
      </c>
    </row>
    <row r="9" spans="1:12">
      <c r="A9" s="13" t="s">
        <v>3</v>
      </c>
      <c r="B9" s="11">
        <v>1052</v>
      </c>
      <c r="C9" s="11">
        <v>791</v>
      </c>
      <c r="D9" s="11">
        <v>493</v>
      </c>
      <c r="E9" s="11">
        <v>580</v>
      </c>
      <c r="F9" s="11">
        <v>0</v>
      </c>
      <c r="H9" s="13" t="s">
        <v>3</v>
      </c>
      <c r="I9" s="12">
        <f t="shared" si="0"/>
        <v>-0.24809885931558937</v>
      </c>
      <c r="J9" s="14">
        <f t="shared" si="2"/>
        <v>-0.37673830594184576</v>
      </c>
      <c r="K9" s="14">
        <f t="shared" si="3"/>
        <v>0.17647058823529413</v>
      </c>
      <c r="L9" s="14">
        <f t="shared" si="1"/>
        <v>-1</v>
      </c>
    </row>
    <row r="10" spans="1:12">
      <c r="A10" s="6" t="s">
        <v>4</v>
      </c>
      <c r="B10" s="1">
        <v>933</v>
      </c>
      <c r="C10" s="1">
        <v>793</v>
      </c>
      <c r="D10" s="1">
        <v>594</v>
      </c>
      <c r="E10" s="1">
        <v>657</v>
      </c>
      <c r="F10" s="1">
        <v>0</v>
      </c>
      <c r="H10" s="6" t="s">
        <v>4</v>
      </c>
      <c r="I10" s="5">
        <f t="shared" si="0"/>
        <v>-0.15005359056806003</v>
      </c>
      <c r="J10" s="5">
        <f t="shared" si="2"/>
        <v>-0.2509457755359395</v>
      </c>
      <c r="K10" s="5">
        <f t="shared" si="3"/>
        <v>0.10606060606060606</v>
      </c>
      <c r="L10" s="5">
        <f t="shared" si="1"/>
        <v>-1</v>
      </c>
    </row>
    <row r="11" spans="1:12">
      <c r="A11" s="13" t="s">
        <v>5</v>
      </c>
      <c r="B11" s="11">
        <v>1083</v>
      </c>
      <c r="C11" s="11">
        <v>705</v>
      </c>
      <c r="D11" s="11">
        <v>635</v>
      </c>
      <c r="E11" s="11">
        <v>596</v>
      </c>
      <c r="F11" s="11">
        <v>0</v>
      </c>
      <c r="H11" s="13" t="s">
        <v>5</v>
      </c>
      <c r="I11" s="12">
        <f t="shared" si="0"/>
        <v>-0.34903047091412742</v>
      </c>
      <c r="J11" s="14">
        <f t="shared" si="2"/>
        <v>-9.9290780141843976E-2</v>
      </c>
      <c r="K11" s="14">
        <f t="shared" si="3"/>
        <v>-6.1417322834645668E-2</v>
      </c>
      <c r="L11" s="14">
        <f t="shared" si="1"/>
        <v>-1</v>
      </c>
    </row>
    <row r="12" spans="1:12">
      <c r="A12" s="6" t="s">
        <v>6</v>
      </c>
      <c r="B12" s="1">
        <v>992</v>
      </c>
      <c r="C12" s="1">
        <v>607</v>
      </c>
      <c r="D12" s="1">
        <v>630</v>
      </c>
      <c r="E12" s="1">
        <v>637</v>
      </c>
      <c r="F12" s="1">
        <v>0</v>
      </c>
      <c r="H12" s="6" t="s">
        <v>6</v>
      </c>
      <c r="I12" s="5">
        <f t="shared" si="0"/>
        <v>-0.38810483870967744</v>
      </c>
      <c r="J12" s="5">
        <f t="shared" si="2"/>
        <v>3.789126853377265E-2</v>
      </c>
      <c r="K12" s="5">
        <f t="shared" si="3"/>
        <v>1.1111111111111112E-2</v>
      </c>
      <c r="L12" s="5">
        <f t="shared" si="1"/>
        <v>-1</v>
      </c>
    </row>
    <row r="13" spans="1:12">
      <c r="A13" s="13" t="s">
        <v>7</v>
      </c>
      <c r="B13" s="11">
        <v>919</v>
      </c>
      <c r="C13" s="11">
        <v>635</v>
      </c>
      <c r="D13" s="11">
        <v>658</v>
      </c>
      <c r="E13" s="11">
        <v>568</v>
      </c>
      <c r="F13" s="11">
        <v>0</v>
      </c>
      <c r="H13" s="13" t="s">
        <v>7</v>
      </c>
      <c r="I13" s="12">
        <f t="shared" si="0"/>
        <v>-0.30903155603917304</v>
      </c>
      <c r="J13" s="12">
        <f>(C13-D13)/C13*-1</f>
        <v>3.6220472440944881E-2</v>
      </c>
      <c r="K13" s="12">
        <f t="shared" si="3"/>
        <v>-0.13677811550151975</v>
      </c>
      <c r="L13" s="12">
        <f t="shared" si="1"/>
        <v>-1</v>
      </c>
    </row>
    <row r="14" spans="1:12">
      <c r="A14" s="6" t="s">
        <v>8</v>
      </c>
      <c r="B14" s="1">
        <v>895</v>
      </c>
      <c r="C14" s="1">
        <v>671</v>
      </c>
      <c r="D14" s="1">
        <v>577</v>
      </c>
      <c r="E14" s="1">
        <v>563</v>
      </c>
      <c r="F14" s="1">
        <v>0</v>
      </c>
      <c r="H14" s="6" t="s">
        <v>8</v>
      </c>
      <c r="I14" s="5">
        <f t="shared" si="0"/>
        <v>-0.25027932960893856</v>
      </c>
      <c r="J14" s="5">
        <f>(C14-D14)/C14*-1</f>
        <v>-0.14008941877794337</v>
      </c>
      <c r="K14" s="5">
        <f t="shared" ref="K14:L17" si="4">(D14-E14)/D14*-1</f>
        <v>-2.4263431542461005E-2</v>
      </c>
      <c r="L14" s="5">
        <f t="shared" si="4"/>
        <v>-1</v>
      </c>
    </row>
    <row r="15" spans="1:12">
      <c r="A15" s="13" t="s">
        <v>9</v>
      </c>
      <c r="B15" s="11">
        <v>849</v>
      </c>
      <c r="C15" s="11">
        <v>502</v>
      </c>
      <c r="D15" s="11">
        <v>521</v>
      </c>
      <c r="E15" s="11">
        <v>614</v>
      </c>
      <c r="F15" s="11">
        <v>0</v>
      </c>
      <c r="H15" s="13" t="s">
        <v>9</v>
      </c>
      <c r="I15" s="12">
        <f t="shared" si="0"/>
        <v>-0.408716136631331</v>
      </c>
      <c r="J15" s="14">
        <f>(C15-D15)/C15*-1</f>
        <v>3.7848605577689244E-2</v>
      </c>
      <c r="K15" s="14">
        <f t="shared" si="4"/>
        <v>0.1785028790786948</v>
      </c>
      <c r="L15" s="14">
        <f t="shared" si="4"/>
        <v>-1</v>
      </c>
    </row>
    <row r="16" spans="1:12">
      <c r="A16" s="6" t="s">
        <v>10</v>
      </c>
      <c r="B16" s="1">
        <v>906</v>
      </c>
      <c r="C16" s="1">
        <v>477</v>
      </c>
      <c r="D16" s="1">
        <v>450</v>
      </c>
      <c r="E16" s="1">
        <v>490</v>
      </c>
      <c r="F16" s="1">
        <v>0</v>
      </c>
      <c r="H16" s="6" t="s">
        <v>10</v>
      </c>
      <c r="I16" s="5">
        <f t="shared" si="0"/>
        <v>-0.47350993377483441</v>
      </c>
      <c r="J16" s="5">
        <f>(C16-D16)/C16*-1</f>
        <v>-5.6603773584905662E-2</v>
      </c>
      <c r="K16" s="5">
        <f t="shared" si="4"/>
        <v>8.8888888888888892E-2</v>
      </c>
      <c r="L16" s="5">
        <f t="shared" si="4"/>
        <v>-1</v>
      </c>
    </row>
    <row r="17" spans="1:12">
      <c r="A17" s="13" t="s">
        <v>11</v>
      </c>
      <c r="B17" s="11">
        <v>889</v>
      </c>
      <c r="C17" s="11">
        <v>463</v>
      </c>
      <c r="D17" s="11">
        <v>421</v>
      </c>
      <c r="E17" s="11">
        <v>526</v>
      </c>
      <c r="F17" s="11">
        <v>0</v>
      </c>
      <c r="H17" s="13" t="s">
        <v>11</v>
      </c>
      <c r="I17" s="12">
        <f t="shared" si="0"/>
        <v>-0.47919010123734535</v>
      </c>
      <c r="J17" s="12">
        <f t="shared" ref="J17:J18" si="5">(C17-D17)/C17*-1</f>
        <v>-9.0712742980561561E-2</v>
      </c>
      <c r="K17" s="12">
        <f>(D17-E17)/D17*-1</f>
        <v>0.24940617577197149</v>
      </c>
      <c r="L17" s="12">
        <f t="shared" si="4"/>
        <v>-1</v>
      </c>
    </row>
    <row r="18" spans="1:12" ht="13.8">
      <c r="A18" s="9" t="s">
        <v>13</v>
      </c>
      <c r="B18" s="9">
        <f>SUM(B6:B17)</f>
        <v>10741</v>
      </c>
      <c r="C18" s="9">
        <f>SUM(C6:C17)</f>
        <v>7732</v>
      </c>
      <c r="D18" s="9">
        <f>SUM(D6:D17)</f>
        <v>6203</v>
      </c>
      <c r="E18" s="9">
        <f>E6+E7+E8+E9+E10+E11+E12+E13+E14+E15+E16+E17</f>
        <v>6538</v>
      </c>
      <c r="F18" s="9">
        <f>SUM(F6:F17)</f>
        <v>1438</v>
      </c>
      <c r="H18" s="9" t="s">
        <v>12</v>
      </c>
      <c r="I18" s="10">
        <f t="shared" si="0"/>
        <v>-0.28014151382552838</v>
      </c>
      <c r="J18" s="10">
        <f t="shared" si="5"/>
        <v>-0.19774961200206934</v>
      </c>
      <c r="K18" s="10">
        <f>(D18-E18)/D18*-1</f>
        <v>5.4006126068031596E-2</v>
      </c>
      <c r="L18" s="10"/>
    </row>
  </sheetData>
  <mergeCells count="2">
    <mergeCell ref="B4:F4"/>
    <mergeCell ref="I4:L4"/>
  </mergeCells>
  <phoneticPr fontId="3" type="noConversion"/>
  <conditionalFormatting sqref="I6:L18">
    <cfRule type="cellIs" dxfId="1" priority="1" stopIfTrue="1" operator="lessThan">
      <formula>0</formula>
    </cfRule>
  </conditionalFormatting>
  <pageMargins left="0.7" right="0.7" top="0.75" bottom="0.75" header="0.3" footer="0.3"/>
  <ignoredErrors>
    <ignoredError sqref="B18:D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9" sqref="F9"/>
    </sheetView>
  </sheetViews>
  <sheetFormatPr defaultRowHeight="13.2"/>
  <cols>
    <col min="1" max="1" width="13.88671875" customWidth="1"/>
    <col min="2" max="2" width="11.5546875" bestFit="1" customWidth="1"/>
    <col min="3" max="3" width="11.109375" bestFit="1" customWidth="1"/>
    <col min="4" max="4" width="11.44140625" bestFit="1" customWidth="1"/>
    <col min="5" max="5" width="11.5546875" bestFit="1" customWidth="1"/>
    <col min="6" max="6" width="11.109375" bestFit="1" customWidth="1"/>
    <col min="7" max="7" width="11.5546875" bestFit="1" customWidth="1"/>
    <col min="8" max="8" width="11.44140625" customWidth="1"/>
    <col min="9" max="12" width="15" customWidth="1"/>
  </cols>
  <sheetData>
    <row r="1" spans="1:12" ht="21">
      <c r="A1" s="2" t="s">
        <v>28</v>
      </c>
    </row>
    <row r="2" spans="1:12">
      <c r="A2" s="3" t="str">
        <f>DEFAULTS!A2</f>
        <v>Updated through February, 2025</v>
      </c>
    </row>
    <row r="4" spans="1:12" ht="13.8">
      <c r="A4" s="7" t="s">
        <v>14</v>
      </c>
      <c r="B4" s="27" t="s">
        <v>19</v>
      </c>
      <c r="C4" s="27"/>
      <c r="D4" s="27"/>
      <c r="E4" s="27"/>
      <c r="F4" s="27"/>
      <c r="H4" s="7" t="s">
        <v>14</v>
      </c>
      <c r="I4" s="27" t="s">
        <v>34</v>
      </c>
      <c r="J4" s="27"/>
      <c r="K4" s="27"/>
      <c r="L4" s="27"/>
    </row>
    <row r="5" spans="1:12" ht="13.8">
      <c r="A5" s="4"/>
      <c r="B5" s="26">
        <v>2021</v>
      </c>
      <c r="C5" s="26">
        <v>2022</v>
      </c>
      <c r="D5" s="26">
        <v>2023</v>
      </c>
      <c r="E5" s="26">
        <v>2024</v>
      </c>
      <c r="F5" s="15">
        <v>2025</v>
      </c>
      <c r="H5" s="4"/>
      <c r="I5" s="26" t="s">
        <v>21</v>
      </c>
      <c r="J5" s="26" t="s">
        <v>22</v>
      </c>
      <c r="K5" s="26" t="s">
        <v>23</v>
      </c>
      <c r="L5" s="26" t="s">
        <v>29</v>
      </c>
    </row>
    <row r="6" spans="1:12">
      <c r="A6" s="6" t="s">
        <v>0</v>
      </c>
      <c r="B6" s="1">
        <v>184</v>
      </c>
      <c r="C6" s="1">
        <v>165</v>
      </c>
      <c r="D6" s="1">
        <v>121</v>
      </c>
      <c r="E6" s="1">
        <v>113</v>
      </c>
      <c r="F6" s="1">
        <v>102</v>
      </c>
      <c r="H6" s="6" t="s">
        <v>0</v>
      </c>
      <c r="I6" s="5">
        <f>(B6-C6)/B6*-1</f>
        <v>-0.10326086956521739</v>
      </c>
      <c r="J6" s="5">
        <f>(C6-D6)/C6*-1</f>
        <v>-0.26666666666666666</v>
      </c>
      <c r="K6" s="5">
        <f>(D6-E6)/D6*-1</f>
        <v>-6.6115702479338845E-2</v>
      </c>
      <c r="L6" s="5">
        <f>(E6-F6)/E6*-1</f>
        <v>-9.7345132743362831E-2</v>
      </c>
    </row>
    <row r="7" spans="1:12">
      <c r="A7" s="13" t="s">
        <v>1</v>
      </c>
      <c r="B7" s="11">
        <v>182</v>
      </c>
      <c r="C7" s="11">
        <v>162</v>
      </c>
      <c r="D7" s="11">
        <v>102</v>
      </c>
      <c r="E7" s="11">
        <v>132</v>
      </c>
      <c r="F7" s="11">
        <v>115</v>
      </c>
      <c r="H7" s="13" t="s">
        <v>1</v>
      </c>
      <c r="I7" s="12">
        <f t="shared" ref="I7:I18" si="0">(B7-C7)/B7*-1</f>
        <v>-0.10989010989010989</v>
      </c>
      <c r="J7" s="12">
        <f t="shared" ref="J7:J18" si="1">(C7-D7)/C7*-1</f>
        <v>-0.37037037037037035</v>
      </c>
      <c r="K7" s="14">
        <f t="shared" ref="K7:K12" si="2">(D7-E7)/D7*-1</f>
        <v>0.29411764705882354</v>
      </c>
      <c r="L7" s="14">
        <f t="shared" ref="L7:L13" si="3">(E7-F7)/E7*-1</f>
        <v>-0.12878787878787878</v>
      </c>
    </row>
    <row r="8" spans="1:12">
      <c r="A8" s="6" t="s">
        <v>2</v>
      </c>
      <c r="B8" s="1">
        <v>210</v>
      </c>
      <c r="C8" s="1">
        <v>190</v>
      </c>
      <c r="D8" s="1">
        <v>117</v>
      </c>
      <c r="E8" s="1">
        <v>116</v>
      </c>
      <c r="F8" s="1">
        <v>113</v>
      </c>
      <c r="H8" s="6" t="s">
        <v>2</v>
      </c>
      <c r="I8" s="5">
        <f t="shared" si="0"/>
        <v>-9.5238095238095233E-2</v>
      </c>
      <c r="J8" s="5">
        <f t="shared" si="1"/>
        <v>-0.38421052631578945</v>
      </c>
      <c r="K8" s="5">
        <f t="shared" si="2"/>
        <v>-8.5470085470085479E-3</v>
      </c>
      <c r="L8" s="5">
        <f t="shared" si="3"/>
        <v>-2.5862068965517241E-2</v>
      </c>
    </row>
    <row r="9" spans="1:12">
      <c r="A9" s="13" t="s">
        <v>3</v>
      </c>
      <c r="B9" s="11">
        <v>215</v>
      </c>
      <c r="C9" s="11">
        <v>189</v>
      </c>
      <c r="D9" s="11">
        <v>141</v>
      </c>
      <c r="E9" s="11">
        <v>123</v>
      </c>
      <c r="F9" s="11">
        <v>0</v>
      </c>
      <c r="H9" s="13" t="s">
        <v>3</v>
      </c>
      <c r="I9" s="12">
        <f t="shared" si="0"/>
        <v>-0.12093023255813953</v>
      </c>
      <c r="J9" s="12">
        <f t="shared" si="1"/>
        <v>-0.25396825396825395</v>
      </c>
      <c r="K9" s="14">
        <f t="shared" si="2"/>
        <v>-0.1276595744680851</v>
      </c>
      <c r="L9" s="14">
        <f t="shared" si="3"/>
        <v>-1</v>
      </c>
    </row>
    <row r="10" spans="1:12">
      <c r="A10" s="6" t="s">
        <v>4</v>
      </c>
      <c r="B10" s="1">
        <v>218</v>
      </c>
      <c r="C10" s="1">
        <v>176</v>
      </c>
      <c r="D10" s="1">
        <v>133</v>
      </c>
      <c r="E10" s="1">
        <v>124</v>
      </c>
      <c r="F10" s="1">
        <v>0</v>
      </c>
      <c r="H10" s="6" t="s">
        <v>4</v>
      </c>
      <c r="I10" s="5">
        <f t="shared" si="0"/>
        <v>-0.19266055045871561</v>
      </c>
      <c r="J10" s="5">
        <f t="shared" si="1"/>
        <v>-0.24431818181818182</v>
      </c>
      <c r="K10" s="5">
        <f t="shared" si="2"/>
        <v>-6.7669172932330823E-2</v>
      </c>
      <c r="L10" s="5">
        <f t="shared" si="3"/>
        <v>-1</v>
      </c>
    </row>
    <row r="11" spans="1:12">
      <c r="A11" s="13" t="s">
        <v>5</v>
      </c>
      <c r="B11" s="11">
        <v>210</v>
      </c>
      <c r="C11" s="11">
        <v>178</v>
      </c>
      <c r="D11" s="11">
        <v>116</v>
      </c>
      <c r="E11" s="11">
        <v>101</v>
      </c>
      <c r="F11" s="11">
        <v>0</v>
      </c>
      <c r="H11" s="13" t="s">
        <v>5</v>
      </c>
      <c r="I11" s="12">
        <f t="shared" si="0"/>
        <v>-0.15238095238095239</v>
      </c>
      <c r="J11" s="12">
        <f t="shared" si="1"/>
        <v>-0.34831460674157305</v>
      </c>
      <c r="K11" s="14">
        <f t="shared" si="2"/>
        <v>-0.12931034482758622</v>
      </c>
      <c r="L11" s="14">
        <f t="shared" si="3"/>
        <v>-1</v>
      </c>
    </row>
    <row r="12" spans="1:12">
      <c r="A12" s="6" t="s">
        <v>6</v>
      </c>
      <c r="B12" s="1">
        <v>242</v>
      </c>
      <c r="C12" s="1">
        <v>173</v>
      </c>
      <c r="D12" s="1">
        <v>90</v>
      </c>
      <c r="E12" s="1">
        <v>114</v>
      </c>
      <c r="F12" s="1">
        <v>0</v>
      </c>
      <c r="H12" s="6" t="s">
        <v>6</v>
      </c>
      <c r="I12" s="5">
        <f t="shared" si="0"/>
        <v>-0.28512396694214875</v>
      </c>
      <c r="J12" s="5">
        <f t="shared" si="1"/>
        <v>-0.47976878612716761</v>
      </c>
      <c r="K12" s="5">
        <f t="shared" si="2"/>
        <v>0.26666666666666666</v>
      </c>
      <c r="L12" s="5">
        <f t="shared" si="3"/>
        <v>-1</v>
      </c>
    </row>
    <row r="13" spans="1:12">
      <c r="A13" s="13" t="s">
        <v>7</v>
      </c>
      <c r="B13" s="11">
        <v>208</v>
      </c>
      <c r="C13" s="11">
        <v>195</v>
      </c>
      <c r="D13" s="11">
        <v>108</v>
      </c>
      <c r="E13" s="11">
        <v>155</v>
      </c>
      <c r="F13" s="11">
        <v>0</v>
      </c>
      <c r="H13" s="13" t="s">
        <v>7</v>
      </c>
      <c r="I13" s="12">
        <f t="shared" si="0"/>
        <v>-6.25E-2</v>
      </c>
      <c r="J13" s="12">
        <f t="shared" si="1"/>
        <v>-0.44615384615384618</v>
      </c>
      <c r="K13" s="12">
        <f t="shared" ref="K13:K18" si="4">(D13-E13)/D13*-1</f>
        <v>0.43518518518518517</v>
      </c>
      <c r="L13" s="12">
        <f t="shared" si="3"/>
        <v>-1</v>
      </c>
    </row>
    <row r="14" spans="1:12">
      <c r="A14" s="6" t="s">
        <v>8</v>
      </c>
      <c r="B14" s="1">
        <v>220</v>
      </c>
      <c r="C14" s="1">
        <v>179</v>
      </c>
      <c r="D14" s="1">
        <v>115</v>
      </c>
      <c r="E14" s="1">
        <v>141</v>
      </c>
      <c r="F14" s="1">
        <v>0</v>
      </c>
      <c r="H14" s="6" t="s">
        <v>8</v>
      </c>
      <c r="I14" s="5">
        <f t="shared" si="0"/>
        <v>-0.18636363636363637</v>
      </c>
      <c r="J14" s="5">
        <f t="shared" si="1"/>
        <v>-0.35754189944134079</v>
      </c>
      <c r="K14" s="5">
        <f t="shared" si="4"/>
        <v>0.22608695652173913</v>
      </c>
      <c r="L14" s="5">
        <f>(E14-F14)/E14*-1</f>
        <v>-1</v>
      </c>
    </row>
    <row r="15" spans="1:12">
      <c r="A15" s="13" t="s">
        <v>9</v>
      </c>
      <c r="B15" s="11">
        <v>217</v>
      </c>
      <c r="C15" s="11">
        <v>200</v>
      </c>
      <c r="D15" s="11">
        <v>114</v>
      </c>
      <c r="E15" s="11">
        <v>150</v>
      </c>
      <c r="F15" s="11">
        <v>0</v>
      </c>
      <c r="H15" s="13" t="s">
        <v>9</v>
      </c>
      <c r="I15" s="12">
        <f t="shared" si="0"/>
        <v>-7.8341013824884786E-2</v>
      </c>
      <c r="J15" s="12">
        <f t="shared" si="1"/>
        <v>-0.43</v>
      </c>
      <c r="K15" s="12">
        <f t="shared" si="4"/>
        <v>0.31578947368421051</v>
      </c>
      <c r="L15" s="12">
        <f>(E15-F15)/E15*-1</f>
        <v>-1</v>
      </c>
    </row>
    <row r="16" spans="1:12">
      <c r="A16" s="6" t="s">
        <v>10</v>
      </c>
      <c r="B16" s="1">
        <v>202</v>
      </c>
      <c r="C16" s="1">
        <v>103</v>
      </c>
      <c r="D16" s="1">
        <v>130</v>
      </c>
      <c r="E16" s="1">
        <v>80</v>
      </c>
      <c r="F16" s="1">
        <v>0</v>
      </c>
      <c r="H16" s="6" t="s">
        <v>10</v>
      </c>
      <c r="I16" s="5">
        <f t="shared" si="0"/>
        <v>-0.49009900990099009</v>
      </c>
      <c r="J16" s="5">
        <f t="shared" si="1"/>
        <v>0.26213592233009708</v>
      </c>
      <c r="K16" s="5">
        <f t="shared" si="4"/>
        <v>-0.38461538461538464</v>
      </c>
      <c r="L16" s="21">
        <f>(E16-F16)/E16*-1</f>
        <v>-1</v>
      </c>
    </row>
    <row r="17" spans="1:12">
      <c r="A17" s="13" t="s">
        <v>11</v>
      </c>
      <c r="B17" s="11">
        <v>181</v>
      </c>
      <c r="C17" s="11">
        <v>130</v>
      </c>
      <c r="D17" s="11">
        <v>101</v>
      </c>
      <c r="E17" s="11">
        <v>123</v>
      </c>
      <c r="F17" s="11">
        <v>0</v>
      </c>
      <c r="H17" s="13" t="s">
        <v>11</v>
      </c>
      <c r="I17" s="12">
        <f t="shared" si="0"/>
        <v>-0.28176795580110497</v>
      </c>
      <c r="J17" s="12">
        <f t="shared" si="1"/>
        <v>-0.22307692307692309</v>
      </c>
      <c r="K17" s="12">
        <f t="shared" si="4"/>
        <v>0.21782178217821782</v>
      </c>
      <c r="L17" s="12">
        <f>(E17-F17)/E17*-1</f>
        <v>-1</v>
      </c>
    </row>
    <row r="18" spans="1:12" ht="13.8">
      <c r="A18" s="9" t="s">
        <v>13</v>
      </c>
      <c r="B18" s="9">
        <f>SUM(B6:B17)</f>
        <v>2489</v>
      </c>
      <c r="C18" s="9">
        <f>SUM(C6:C17)</f>
        <v>2040</v>
      </c>
      <c r="D18" s="9">
        <f>SUM(D6:D17)</f>
        <v>1388</v>
      </c>
      <c r="E18" s="9">
        <f>SUM(E6:E17)</f>
        <v>1472</v>
      </c>
      <c r="F18" s="9">
        <f>SUM(F6:F17)</f>
        <v>330</v>
      </c>
      <c r="H18" s="9" t="s">
        <v>12</v>
      </c>
      <c r="I18" s="10">
        <f t="shared" si="0"/>
        <v>-0.18039373242265971</v>
      </c>
      <c r="J18" s="10">
        <f t="shared" si="1"/>
        <v>-0.31960784313725488</v>
      </c>
      <c r="K18" s="10">
        <f t="shared" si="4"/>
        <v>6.0518731988472622E-2</v>
      </c>
      <c r="L18" s="10"/>
    </row>
  </sheetData>
  <mergeCells count="2">
    <mergeCell ref="B4:F4"/>
    <mergeCell ref="I4:L4"/>
  </mergeCells>
  <phoneticPr fontId="3" type="noConversion"/>
  <conditionalFormatting sqref="I6:L18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B18:E1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DEFAULTS</vt:lpstr>
      <vt:lpstr>TRUSTEES DEEDS</vt:lpstr>
      <vt:lpstr>RESIDENTIAL RESALES</vt:lpstr>
      <vt:lpstr>OVERALL RESALES</vt:lpstr>
      <vt:lpstr>BUILDER SALES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Judson Klinger</cp:lastModifiedBy>
  <cp:lastPrinted>2008-10-22T13:40:38Z</cp:lastPrinted>
  <dcterms:created xsi:type="dcterms:W3CDTF">2008-07-26T12:54:56Z</dcterms:created>
  <dcterms:modified xsi:type="dcterms:W3CDTF">2025-04-03T00:22:05Z</dcterms:modified>
</cp:coreProperties>
</file>